
<file path=[Content_Types].xml><?xml version="1.0" encoding="utf-8"?>
<Types xmlns="http://schemas.openxmlformats.org/package/2006/content-types">
  <Override PartName="/xl/worksheets/sheet7.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Override PartName="/xl/externalLinks/externalLink2.xml" ContentType="application/vnd.openxmlformats-officedocument.spreadsheetml.externalLink+xml"/>
  <Override PartName="/xl/theme/theme1.xml" ContentType="application/vnd.openxmlformats-officedocument.theme+xml"/>
  <Override PartName="/xl/drawings/drawing4.xml" ContentType="application/vnd.openxmlformats-officedocument.drawing+xml"/>
  <Override PartName="/xl/worksheets/sheet4.xml" ContentType="application/vnd.openxmlformats-officedocument.spreadsheetml.worksheet+xml"/>
  <Default Extension="xml" ContentType="application/xml"/>
  <Override PartName="/xl/worksheets/sheet6.xml" ContentType="application/vnd.openxmlformats-officedocument.spreadsheetml.worksheet+xml"/>
  <Override PartName="/docProps/app.xml" ContentType="application/vnd.openxmlformats-officedocument.extended-properties+xml"/>
  <Override PartName="/xl/workbook.xml" ContentType="application/vnd.openxmlformats-officedocument.spreadsheetml.sheet.main+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externalLinks/externalLink1.xml" ContentType="application/vnd.openxmlformats-officedocument.spreadsheetml.externalLink+xml"/>
  <Override PartName="/xl/styles.xml" ContentType="application/vnd.openxmlformats-officedocument.spreadsheetml.styles+xml"/>
  <Override PartName="/xl/drawings/drawing3.xml" ContentType="application/vnd.openxmlformats-officedocument.drawing+xml"/>
  <Override PartName="/xl/worksheets/sheet3.xml" ContentType="application/vnd.openxmlformats-officedocument.spreadsheetml.worksheet+xml"/>
  <Default Extension="rels" ContentType="application/vnd.openxmlformats-package.relationships+xml"/>
  <Override PartName="/xl/worksheets/sheet5.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280" yWindow="1020" windowWidth="15080" windowHeight="7140" activeTab="1"/>
  </bookViews>
  <sheets>
    <sheet name="Index" sheetId="6" r:id="rId1"/>
    <sheet name="I. Institutions" sheetId="1" r:id="rId2"/>
    <sheet name="II.Enrollments" sheetId="3" r:id="rId3"/>
    <sheet name="III.Faculty" sheetId="4" r:id="rId4"/>
    <sheet name="IV.Revenues" sheetId="5" r:id="rId5"/>
    <sheet name="V. Internet Sources" sheetId="7" r:id="rId6"/>
    <sheet name="List of Private Institutions" sheetId="8" r:id="rId7"/>
  </sheets>
  <externalReferences>
    <externalReference r:id="rId8"/>
    <externalReference r:id="rId9"/>
  </externalReferences>
  <definedNames>
    <definedName name="ca_1">[1]Index!$C$125</definedName>
    <definedName name="ca_2">[1]Index!$C$126</definedName>
    <definedName name="ca_3">[1]Index!$C$127</definedName>
    <definedName name="ed_1">[1]Index!$C$184</definedName>
    <definedName name="ed_2">[1]Index!$C$185</definedName>
    <definedName name="es_1">[2]Index!$C$149</definedName>
    <definedName name="es_2">[2]Index!$C$150</definedName>
    <definedName name="f_1">[1]Index!$C$163</definedName>
    <definedName name="f_2">[1]Index!$C$164</definedName>
    <definedName name="f_3">[1]Index!$C$165</definedName>
    <definedName name="f_4">[1]Index!$C$166</definedName>
    <definedName name="f_5">[1]Index!$C$167</definedName>
    <definedName name="f_6">[1]Index!$C$168</definedName>
    <definedName name="g_1">[1]Index!$C$157</definedName>
    <definedName name="g_2">[1]Index!$C$158</definedName>
    <definedName name="g_3">[1]Index!$C$159</definedName>
    <definedName name="g_4">[1]Index!$C$160</definedName>
    <definedName name="ge_1">[2]Index!$C$140</definedName>
    <definedName name="ge_2">[2]Index!$C$141</definedName>
    <definedName name="m_2">[2]Index!$C$135</definedName>
    <definedName name="r_1">[2]Index!$C$153</definedName>
    <definedName name="r_2">[2]Index!$C$154</definedName>
    <definedName name="s_1">[2]Index!$C$145</definedName>
    <definedName name="s_2">[2]Index!$C$146</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J19" i="1"/>
  <c r="L13"/>
  <c r="M13"/>
  <c r="N13"/>
  <c r="L8"/>
  <c r="N8"/>
  <c r="H19"/>
  <c r="I19"/>
  <c r="K19"/>
  <c r="L19"/>
  <c r="H21"/>
  <c r="I21"/>
  <c r="J21"/>
  <c r="J26"/>
  <c r="K21"/>
  <c r="L21"/>
  <c r="M19"/>
  <c r="N19"/>
  <c r="L18"/>
  <c r="H18"/>
  <c r="K26"/>
  <c r="L7"/>
  <c r="H7"/>
  <c r="K7"/>
  <c r="L24"/>
  <c r="K18"/>
  <c r="H24"/>
  <c r="J18"/>
  <c r="I26"/>
  <c r="J24"/>
  <c r="J43"/>
  <c r="I18"/>
  <c r="L26"/>
  <c r="H26"/>
  <c r="I24"/>
  <c r="I43"/>
  <c r="K24"/>
  <c r="J7"/>
  <c r="I7"/>
  <c r="L42"/>
  <c r="L41"/>
  <c r="L46"/>
  <c r="L47"/>
  <c r="H23"/>
  <c r="K23"/>
  <c r="K33"/>
  <c r="H38"/>
  <c r="L38"/>
  <c r="K38"/>
  <c r="L23"/>
  <c r="H43"/>
  <c r="L43"/>
  <c r="J23"/>
  <c r="J38"/>
  <c r="K43"/>
  <c r="I38"/>
  <c r="I23"/>
  <c r="L33"/>
  <c r="L37"/>
  <c r="L36"/>
  <c r="H33"/>
  <c r="I33"/>
  <c r="J33"/>
  <c r="M21"/>
  <c r="M18"/>
  <c r="N21"/>
  <c r="N18"/>
  <c r="M8"/>
  <c r="N7"/>
  <c r="N26"/>
  <c r="M26"/>
  <c r="N24"/>
  <c r="N45"/>
  <c r="M24"/>
  <c r="M7"/>
  <c r="M42"/>
  <c r="M41"/>
  <c r="M46"/>
  <c r="M47"/>
  <c r="N39"/>
  <c r="N40"/>
  <c r="N38"/>
  <c r="N23"/>
  <c r="N34"/>
  <c r="M43"/>
  <c r="N43"/>
  <c r="N44"/>
  <c r="M23"/>
  <c r="M38"/>
  <c r="M37"/>
  <c r="M36"/>
  <c r="N35"/>
  <c r="N33"/>
  <c r="M33"/>
  <c r="B436" i="3"/>
  <c r="H18"/>
  <c r="H23"/>
  <c r="H41"/>
  <c r="H20"/>
  <c r="H17"/>
  <c r="H6"/>
  <c r="H22"/>
  <c r="H31"/>
  <c r="L18"/>
  <c r="L20"/>
  <c r="L17"/>
  <c r="L7"/>
  <c r="L12"/>
  <c r="L6"/>
  <c r="L22"/>
  <c r="L31"/>
  <c r="H25"/>
  <c r="I20"/>
  <c r="I25"/>
  <c r="J20"/>
  <c r="J25"/>
  <c r="J18"/>
  <c r="J23"/>
  <c r="J41"/>
  <c r="K20"/>
  <c r="K25"/>
  <c r="I18"/>
  <c r="I17"/>
  <c r="J17"/>
  <c r="K18"/>
  <c r="K17"/>
  <c r="I6"/>
  <c r="J6"/>
  <c r="K6"/>
  <c r="K23"/>
  <c r="K41"/>
  <c r="K22"/>
  <c r="K31"/>
  <c r="J22"/>
  <c r="J31"/>
  <c r="I23"/>
  <c r="I41"/>
  <c r="I22"/>
  <c r="I31"/>
  <c r="L70"/>
  <c r="L75"/>
  <c r="L69"/>
  <c r="L103"/>
  <c r="L102"/>
  <c r="L80"/>
  <c r="L85"/>
  <c r="L97"/>
  <c r="L96"/>
  <c r="L93"/>
  <c r="N70"/>
  <c r="N75"/>
  <c r="N69"/>
  <c r="N80"/>
  <c r="N85"/>
  <c r="N95"/>
  <c r="N94"/>
  <c r="N93"/>
  <c r="L23"/>
  <c r="L45"/>
  <c r="L44"/>
  <c r="L289"/>
  <c r="L445"/>
  <c r="L446"/>
  <c r="L447"/>
  <c r="L443"/>
  <c r="N447"/>
  <c r="N446"/>
  <c r="N445"/>
  <c r="N443"/>
  <c r="N438"/>
  <c r="N436"/>
  <c r="N452"/>
  <c r="L438"/>
  <c r="L436"/>
  <c r="L452"/>
  <c r="N432"/>
  <c r="N430"/>
  <c r="N451"/>
  <c r="L432"/>
  <c r="L430"/>
  <c r="L451"/>
  <c r="N444"/>
  <c r="L444"/>
  <c r="L442"/>
  <c r="L450"/>
  <c r="N442"/>
  <c r="N450"/>
  <c r="L361"/>
  <c r="L362"/>
  <c r="L364"/>
  <c r="L365"/>
  <c r="L367"/>
  <c r="L368"/>
  <c r="L370"/>
  <c r="L371"/>
  <c r="L372"/>
  <c r="L373"/>
  <c r="L375"/>
  <c r="L376"/>
  <c r="L377"/>
  <c r="L378"/>
  <c r="L380"/>
  <c r="L381"/>
  <c r="L382"/>
  <c r="L384"/>
  <c r="L385"/>
  <c r="L387"/>
  <c r="L388"/>
  <c r="L390"/>
  <c r="L391"/>
  <c r="L392"/>
  <c r="L393"/>
  <c r="L317"/>
  <c r="L353"/>
  <c r="L350"/>
  <c r="L347"/>
  <c r="L343"/>
  <c r="L338"/>
  <c r="L333"/>
  <c r="L330"/>
  <c r="L314"/>
  <c r="L311"/>
  <c r="L307"/>
  <c r="L302"/>
  <c r="L297"/>
  <c r="L294"/>
  <c r="L327"/>
  <c r="L291"/>
  <c r="L366"/>
  <c r="L374"/>
  <c r="L369"/>
  <c r="L386"/>
  <c r="L389"/>
  <c r="L363"/>
  <c r="L379"/>
  <c r="L383"/>
  <c r="L324"/>
  <c r="L400"/>
  <c r="L288"/>
  <c r="L399"/>
  <c r="L360"/>
  <c r="L398"/>
  <c r="N12"/>
  <c r="N7"/>
  <c r="N367"/>
  <c r="N368"/>
  <c r="N370"/>
  <c r="N371"/>
  <c r="N372"/>
  <c r="N373"/>
  <c r="N375"/>
  <c r="N376"/>
  <c r="N377"/>
  <c r="N378"/>
  <c r="N380"/>
  <c r="N381"/>
  <c r="N382"/>
  <c r="N384"/>
  <c r="N385"/>
  <c r="N387"/>
  <c r="N388"/>
  <c r="N390"/>
  <c r="N391"/>
  <c r="N392"/>
  <c r="N393"/>
  <c r="N364"/>
  <c r="N365"/>
  <c r="N362"/>
  <c r="N353"/>
  <c r="N350"/>
  <c r="N347"/>
  <c r="N343"/>
  <c r="N338"/>
  <c r="N333"/>
  <c r="N330"/>
  <c r="N327"/>
  <c r="N325"/>
  <c r="N317"/>
  <c r="N314"/>
  <c r="N311"/>
  <c r="N307"/>
  <c r="N302"/>
  <c r="N297"/>
  <c r="N294"/>
  <c r="N291"/>
  <c r="N289"/>
  <c r="N363"/>
  <c r="N366"/>
  <c r="N383"/>
  <c r="N369"/>
  <c r="N386"/>
  <c r="N379"/>
  <c r="N324"/>
  <c r="N400"/>
  <c r="N288"/>
  <c r="N399"/>
  <c r="N361"/>
  <c r="N374"/>
  <c r="N389"/>
  <c r="N360"/>
  <c r="N398"/>
  <c r="N251"/>
  <c r="N244"/>
  <c r="N258"/>
  <c r="N236"/>
  <c r="L104"/>
  <c r="N104"/>
  <c r="L88"/>
  <c r="N88"/>
  <c r="N86"/>
  <c r="N20"/>
  <c r="N25"/>
  <c r="N18"/>
  <c r="M41"/>
  <c r="N257"/>
  <c r="N250"/>
  <c r="N256"/>
  <c r="N252"/>
  <c r="L25"/>
  <c r="L98"/>
  <c r="L86"/>
  <c r="N17"/>
  <c r="N6"/>
  <c r="N36"/>
  <c r="L41"/>
  <c r="N23"/>
  <c r="N43"/>
  <c r="L40"/>
  <c r="L39"/>
  <c r="N101"/>
  <c r="N99"/>
  <c r="N100"/>
  <c r="N92"/>
  <c r="N98"/>
  <c r="L99"/>
  <c r="L92"/>
  <c r="F22"/>
  <c r="E22"/>
  <c r="N37"/>
  <c r="N22"/>
  <c r="N38"/>
  <c r="G22"/>
  <c r="L36"/>
  <c r="F41"/>
  <c r="G41"/>
  <c r="N41"/>
  <c r="N42"/>
  <c r="E41"/>
  <c r="L35"/>
  <c r="L34"/>
  <c r="F31"/>
  <c r="G31"/>
  <c r="N33"/>
  <c r="N31"/>
  <c r="N32"/>
  <c r="E31"/>
  <c r="L73" i="4"/>
  <c r="L78"/>
  <c r="L72"/>
  <c r="L98"/>
  <c r="L97"/>
  <c r="N73"/>
  <c r="N78"/>
  <c r="N72"/>
  <c r="N95"/>
  <c r="L7"/>
  <c r="L12"/>
  <c r="L6"/>
  <c r="L39"/>
  <c r="L38"/>
  <c r="L18"/>
  <c r="L20"/>
  <c r="L17"/>
  <c r="L22"/>
  <c r="L34"/>
  <c r="L33"/>
  <c r="N96"/>
  <c r="H6"/>
  <c r="I6"/>
  <c r="J6"/>
  <c r="K6"/>
  <c r="H18"/>
  <c r="I18"/>
  <c r="I23"/>
  <c r="J18"/>
  <c r="K18"/>
  <c r="H20"/>
  <c r="H25"/>
  <c r="I20"/>
  <c r="I25"/>
  <c r="J20"/>
  <c r="J25"/>
  <c r="K20"/>
  <c r="K23"/>
  <c r="L25"/>
  <c r="J17"/>
  <c r="J22"/>
  <c r="K17"/>
  <c r="K22"/>
  <c r="H17"/>
  <c r="H22"/>
  <c r="I17"/>
  <c r="I22"/>
  <c r="K25"/>
  <c r="L23"/>
  <c r="H23"/>
  <c r="J23"/>
  <c r="N12"/>
  <c r="N7"/>
  <c r="M153"/>
  <c r="M152"/>
  <c r="M151"/>
  <c r="M150"/>
  <c r="M143"/>
  <c r="M161"/>
  <c r="M137"/>
  <c r="M131"/>
  <c r="L89"/>
  <c r="L88"/>
  <c r="N89"/>
  <c r="L83"/>
  <c r="L99"/>
  <c r="N83"/>
  <c r="N99"/>
  <c r="N20"/>
  <c r="N25"/>
  <c r="K40"/>
  <c r="N18"/>
  <c r="E40"/>
  <c r="M37"/>
  <c r="N94"/>
  <c r="J40"/>
  <c r="F40"/>
  <c r="G35"/>
  <c r="M40"/>
  <c r="I40"/>
  <c r="M130"/>
  <c r="L94"/>
  <c r="N88"/>
  <c r="N87"/>
  <c r="N93"/>
  <c r="L87"/>
  <c r="L93"/>
  <c r="G40"/>
  <c r="L40"/>
  <c r="H40"/>
  <c r="N17"/>
  <c r="N40"/>
  <c r="E37"/>
  <c r="N6"/>
  <c r="L35"/>
  <c r="F37"/>
  <c r="M36"/>
  <c r="M35"/>
  <c r="J30"/>
  <c r="M32"/>
  <c r="K35"/>
  <c r="M160"/>
  <c r="M159"/>
  <c r="M158"/>
  <c r="M149"/>
  <c r="M157"/>
  <c r="G37"/>
  <c r="H35"/>
  <c r="G31"/>
  <c r="G36"/>
  <c r="E35"/>
  <c r="E36"/>
  <c r="K30"/>
  <c r="H30"/>
  <c r="I35"/>
  <c r="J35"/>
  <c r="E31"/>
  <c r="F31"/>
  <c r="F35"/>
  <c r="F36"/>
  <c r="M30"/>
  <c r="M31"/>
  <c r="G32"/>
  <c r="G30"/>
  <c r="I30"/>
  <c r="E32"/>
  <c r="F30"/>
  <c r="E30"/>
  <c r="F32"/>
  <c r="L30"/>
  <c r="N23"/>
  <c r="N36"/>
  <c r="N35"/>
  <c r="N37"/>
  <c r="N22"/>
  <c r="N32"/>
  <c r="N31"/>
  <c r="N30"/>
</calcChain>
</file>

<file path=xl/sharedStrings.xml><?xml version="1.0" encoding="utf-8"?>
<sst xmlns="http://schemas.openxmlformats.org/spreadsheetml/2006/main" count="1424" uniqueCount="256">
  <si>
    <t>List of private institutions, regularly updated</t>
  </si>
  <si>
    <t>Non-university level institutions comprise the following categories: "Faculty", "Federal Institute of Education, Science and Technology", "Federal Centers of Technological Education", and "Institute".</t>
  </si>
  <si>
    <t>Confessional/Community/Philanthropic</t>
  </si>
  <si>
    <r>
      <t>Private "</t>
    </r>
    <r>
      <rPr>
        <i/>
        <sz val="8"/>
        <rFont val="Verdana"/>
        <family val="2"/>
      </rPr>
      <t>Particular</t>
    </r>
    <r>
      <rPr>
        <sz val="8"/>
        <rFont val="Verdana"/>
      </rPr>
      <t>"</t>
    </r>
  </si>
  <si>
    <t>Not-for-profit</t>
  </si>
  <si>
    <t>For-profit</t>
  </si>
  <si>
    <t>Annually, the higher education census gathers data on institutions, programs, students, graduates, and faculty that distinguish between different types of institutions.</t>
  </si>
  <si>
    <t>The Federal Ministry of Education of Brazil publishes an updated list of higher educations instutitions and programs. In their database it is possible to distinguish between public and private. After accessing the website, click "Consulta Textual", then choose "Categoria Administrativa" and next to it "Privada" to access a list of private higher education institutions.</t>
  </si>
  <si>
    <t>31 Social and Behavioral science</t>
  </si>
  <si>
    <t>10. Administration</t>
  </si>
  <si>
    <t>Faculty status</t>
  </si>
  <si>
    <t>ed_1</t>
  </si>
  <si>
    <t>ed_2</t>
  </si>
  <si>
    <t>Name of source</t>
  </si>
  <si>
    <t>Description of source and URL address</t>
  </si>
  <si>
    <t>Sponsor of site</t>
  </si>
  <si>
    <t>Period of updating</t>
  </si>
  <si>
    <t>Nº</t>
  </si>
  <si>
    <t>Name of institution</t>
  </si>
  <si>
    <t>WEB</t>
  </si>
  <si>
    <t>Not -for profit institutions</t>
  </si>
  <si>
    <t>For profit institutions</t>
  </si>
  <si>
    <t>1999/2000</t>
  </si>
  <si>
    <t>2000/2001</t>
  </si>
  <si>
    <t>1980/1981</t>
  </si>
  <si>
    <t>1985/1986</t>
  </si>
  <si>
    <t>1990/1991</t>
  </si>
  <si>
    <t>1995/1996</t>
  </si>
  <si>
    <t>B. Public institutions</t>
  </si>
  <si>
    <t>1,2,10</t>
  </si>
  <si>
    <t>Total private funding/Total funding</t>
  </si>
  <si>
    <t>IV. Budgetary revenues by source</t>
  </si>
  <si>
    <t>I. Number of Institutions</t>
  </si>
  <si>
    <t>List of Private Institutions</t>
  </si>
  <si>
    <t>I.1. Number of institutions</t>
  </si>
  <si>
    <t>2008/2009</t>
  </si>
  <si>
    <t>Private Higher Education Brazil (Data Tables)</t>
  </si>
  <si>
    <t>1. University level</t>
  </si>
  <si>
    <t>2. Non-university post secondary level</t>
  </si>
  <si>
    <t>For profit -Non-university post secondary level</t>
  </si>
  <si>
    <t>Not for profit -Non-university post secondary level</t>
  </si>
  <si>
    <t>For profit - University level</t>
  </si>
  <si>
    <t>Not for profit - University level</t>
  </si>
  <si>
    <t>Non-university post secondary level</t>
  </si>
  <si>
    <t>University level</t>
  </si>
  <si>
    <t>4. First college degree</t>
  </si>
  <si>
    <t>3. Specialization</t>
  </si>
  <si>
    <t>University-level institutions comprise the following categories: "University" and "University Center".</t>
  </si>
  <si>
    <t>Education</t>
  </si>
  <si>
    <t>For definitions of types of institutions, see Notes 1 &amp; 2 and Comments in table I.1.</t>
  </si>
  <si>
    <t>http://portal.inep.gov.br/web/censo-da-educacao-superior</t>
  </si>
  <si>
    <t>Censo da Educação Superior</t>
  </si>
  <si>
    <t>Instituto Nacional de Estudos e Pesquisas Educacionais Anísio Teixeira (INEP)</t>
  </si>
  <si>
    <t>2. Academic Master</t>
  </si>
  <si>
    <t>3. Professional Master</t>
  </si>
  <si>
    <t>1. Doctoral</t>
  </si>
  <si>
    <t>GeoCapes</t>
  </si>
  <si>
    <t>CAPES (Coordenação de Aperfeiçoamento de Pessoal de Nível Superior)</t>
  </si>
  <si>
    <t>http://geocapes.capes.gov.br</t>
  </si>
  <si>
    <t>Annual</t>
  </si>
  <si>
    <t>The website is administered by the Brazilian Federal Agency for the Support and Evaluation of Graduate Education and presents data on graduate level education including scholarships, student enrollments, programs, and faculty.</t>
  </si>
  <si>
    <t>e-MEC - Database of Higher Education Institutions and Programs</t>
  </si>
  <si>
    <t>http://emec.mec.gov.br/</t>
  </si>
  <si>
    <t>Total private funding in public institutions/Total funding in public institutions</t>
  </si>
  <si>
    <t>I.Institutions</t>
  </si>
  <si>
    <t>II.Enrollments</t>
  </si>
  <si>
    <t>II.1. Enrollments by type of institution</t>
  </si>
  <si>
    <t>II.2. Enrollments by gender</t>
  </si>
  <si>
    <t>II.3. Enrollments by geographical distribution</t>
  </si>
  <si>
    <t>II.4. Enrollments by time status of students</t>
  </si>
  <si>
    <t>II.5. Enrollments by type of program (onsite/distance)</t>
  </si>
  <si>
    <t>II.6. Enrollments by field of study</t>
  </si>
  <si>
    <t>II.7. Enrollments by level of program (undergraduate/graduate)</t>
  </si>
  <si>
    <t>III. Faculty</t>
  </si>
  <si>
    <t>III.1. Faculty by type of institution</t>
  </si>
  <si>
    <t>III.2. Faculty by time status</t>
  </si>
  <si>
    <t>III.3. Faculty by highest degree earned</t>
  </si>
  <si>
    <t>IV. Institutional funding</t>
  </si>
  <si>
    <t>IV.1. Budgetary revenues by source</t>
  </si>
  <si>
    <t>V. Internet Sources</t>
  </si>
  <si>
    <t>VI. List of private institutions</t>
  </si>
  <si>
    <t>English</t>
  </si>
  <si>
    <t>Variable</t>
  </si>
  <si>
    <t>ca_1</t>
  </si>
  <si>
    <t>ca_2</t>
  </si>
  <si>
    <t>ca_3</t>
  </si>
  <si>
    <t>Type of institution</t>
  </si>
  <si>
    <t>t_1</t>
  </si>
  <si>
    <t>1. Universities</t>
  </si>
  <si>
    <t>t_2</t>
  </si>
  <si>
    <t>2. Non-university postsecondary</t>
  </si>
  <si>
    <t>Level</t>
  </si>
  <si>
    <t>p_1</t>
  </si>
  <si>
    <t>1. Undergraduate</t>
  </si>
  <si>
    <t>p_2</t>
  </si>
  <si>
    <t>2. Graduate</t>
  </si>
  <si>
    <t>Geographical</t>
  </si>
  <si>
    <t>ge_1</t>
  </si>
  <si>
    <t>1. Capital city</t>
  </si>
  <si>
    <t>ge_2</t>
  </si>
  <si>
    <t>2. Non capital city</t>
  </si>
  <si>
    <t>Gender</t>
  </si>
  <si>
    <t>s_1</t>
  </si>
  <si>
    <t>1. Male</t>
  </si>
  <si>
    <t>s_2</t>
  </si>
  <si>
    <t>2. Female</t>
  </si>
  <si>
    <t>Time status</t>
  </si>
  <si>
    <t>es_1</t>
  </si>
  <si>
    <t>1. Full time</t>
  </si>
  <si>
    <t>es_2</t>
  </si>
  <si>
    <t>2. Part time</t>
  </si>
  <si>
    <t>Type of program</t>
  </si>
  <si>
    <t>r_1</t>
  </si>
  <si>
    <t>1. Onsite</t>
  </si>
  <si>
    <t>r_2</t>
  </si>
  <si>
    <t>2. Distance learning</t>
  </si>
  <si>
    <t>Academic degree</t>
  </si>
  <si>
    <t>g_1</t>
  </si>
  <si>
    <t>1. Ph.D.</t>
  </si>
  <si>
    <t>g_2</t>
  </si>
  <si>
    <t>2. Master</t>
  </si>
  <si>
    <t>g_3</t>
  </si>
  <si>
    <t>3. First college degree</t>
  </si>
  <si>
    <t>g_4</t>
  </si>
  <si>
    <t>4. Less than first college degree</t>
  </si>
  <si>
    <t>Revenue</t>
  </si>
  <si>
    <t>f_1</t>
  </si>
  <si>
    <t>1. Public funding</t>
  </si>
  <si>
    <t>f_2</t>
  </si>
  <si>
    <t>2. Private funding</t>
  </si>
  <si>
    <t>f_3</t>
  </si>
  <si>
    <t>2.1. Tuition and fees</t>
  </si>
  <si>
    <t>f_4</t>
  </si>
  <si>
    <t>2.2. Contracts and services</t>
  </si>
  <si>
    <t>f_5</t>
  </si>
  <si>
    <t>2.3. Gifts</t>
  </si>
  <si>
    <t>f_6</t>
  </si>
  <si>
    <t>2.4. Other</t>
  </si>
  <si>
    <t>Fields of study</t>
  </si>
  <si>
    <t>a_1</t>
  </si>
  <si>
    <t>1. Agriculture</t>
  </si>
  <si>
    <t>a_2</t>
  </si>
  <si>
    <t>2. Art &amp; Architecture</t>
  </si>
  <si>
    <t>a_3</t>
  </si>
  <si>
    <t>3. Natural Sciences</t>
  </si>
  <si>
    <t>a_4</t>
  </si>
  <si>
    <t>4. Social Sciences</t>
  </si>
  <si>
    <t>a_5</t>
  </si>
  <si>
    <t>5. Law</t>
  </si>
  <si>
    <t>a_6</t>
  </si>
  <si>
    <t>6. Humanities</t>
  </si>
  <si>
    <t>a_7</t>
  </si>
  <si>
    <t>7. Education</t>
  </si>
  <si>
    <t>a_8</t>
  </si>
  <si>
    <t>8. Technology</t>
  </si>
  <si>
    <t>a_9</t>
  </si>
  <si>
    <t>9. Health</t>
  </si>
  <si>
    <t>a_10</t>
  </si>
  <si>
    <t>Engineering, Manufacturing and Construction</t>
  </si>
  <si>
    <t>52 Engineering and engineering trades</t>
  </si>
  <si>
    <t>54 Manufacturing and processing</t>
  </si>
  <si>
    <t>58 Architecture and building</t>
  </si>
  <si>
    <t>Agriculture</t>
  </si>
  <si>
    <t>62 Agriculture, forestry and fishery</t>
  </si>
  <si>
    <t>64 Veterinary</t>
  </si>
  <si>
    <t>Health ands Welfare</t>
  </si>
  <si>
    <t>72 Health</t>
  </si>
  <si>
    <t>76 Social service</t>
  </si>
  <si>
    <t>Services</t>
  </si>
  <si>
    <t>81 Personal services</t>
  </si>
  <si>
    <t>84 Transport service</t>
  </si>
  <si>
    <t>85 Environmental protection</t>
  </si>
  <si>
    <t>86 Security service</t>
  </si>
  <si>
    <t>99 Not known or unspecified</t>
  </si>
  <si>
    <t>B. Public Institutions</t>
  </si>
  <si>
    <t xml:space="preserve">C.Total (private and public) </t>
  </si>
  <si>
    <t>Health and Welfare</t>
  </si>
  <si>
    <t>Not known or unspecified</t>
  </si>
  <si>
    <t>Total enrollment in "hard" sciences/Total enrollments</t>
  </si>
  <si>
    <t>Private enrollments in "hard" sciences/Total private enrollments</t>
  </si>
  <si>
    <t>Public enrollments in "hard" sciences/Total public enrollments</t>
  </si>
  <si>
    <t>Note</t>
  </si>
  <si>
    <t xml:space="preserve">II.7. Enrollments by level of program (undergraduate/graduate) </t>
  </si>
  <si>
    <t>Total undergraduate enrollments/Total enrollments</t>
  </si>
  <si>
    <t>Private undergraduate enrollments/Total private enrollments</t>
  </si>
  <si>
    <t>Public undergraduate enrollments/Total public enrollments</t>
  </si>
  <si>
    <t xml:space="preserve">II.2. ENROLLMENT BY GENDER </t>
  </si>
  <si>
    <t>Faculty in private institutions/Total faculty</t>
  </si>
  <si>
    <t>Faculty in private universities/Total faculty in private institutions</t>
  </si>
  <si>
    <t>Faculty in public universities/Total faculty in public institutions</t>
  </si>
  <si>
    <t>Full time faculty/Total faculty</t>
  </si>
  <si>
    <t>Full time faculty in private institutions/Total faculty in private institutions</t>
  </si>
  <si>
    <t>Full time faculty in public institutions/Total faculty in public institutions</t>
  </si>
  <si>
    <t>Faculty with graduate degrees/Total faculty</t>
  </si>
  <si>
    <t>Faculty with graduate degrees in private institutions/Total faculty in private institutions</t>
  </si>
  <si>
    <t>Faculty with graduate degrees in public institutions/Total faculty in public institutions</t>
  </si>
  <si>
    <t>II.6. Enrollments  by field of study</t>
  </si>
  <si>
    <t>In thousands</t>
  </si>
  <si>
    <t>1.1. Appropriations</t>
  </si>
  <si>
    <t>1.2. Contracts and services</t>
  </si>
  <si>
    <t>Total private funding in private institutions/Total funding in private institutions</t>
  </si>
  <si>
    <t>Category</t>
  </si>
  <si>
    <t>Notes</t>
  </si>
  <si>
    <t xml:space="preserve">Not-for-profit institutions </t>
  </si>
  <si>
    <t>For-profit institutions</t>
  </si>
  <si>
    <t>Ratios:</t>
  </si>
  <si>
    <t>Number of private institutions/Total number of institutions</t>
  </si>
  <si>
    <t>-</t>
  </si>
  <si>
    <t>Number of private universities/Total number private institutions</t>
  </si>
  <si>
    <t>Number of private universities/Total number of universities</t>
  </si>
  <si>
    <t>Notes about data presented above:</t>
  </si>
  <si>
    <t>Nºnote</t>
  </si>
  <si>
    <t>Explanation</t>
  </si>
  <si>
    <t>2007/2008</t>
  </si>
  <si>
    <t>2006/2007</t>
  </si>
  <si>
    <t>2005/2006</t>
  </si>
  <si>
    <t>2004/2005</t>
  </si>
  <si>
    <t>2003/2004</t>
  </si>
  <si>
    <t>2002/2003</t>
  </si>
  <si>
    <t>2001/2002</t>
  </si>
  <si>
    <r>
      <t>Private enrollments/</t>
    </r>
    <r>
      <rPr>
        <b/>
        <sz val="8"/>
        <rFont val="Verdana"/>
        <family val="2"/>
      </rPr>
      <t>Total enrollments</t>
    </r>
  </si>
  <si>
    <r>
      <t>Enrollments in private universities/</t>
    </r>
    <r>
      <rPr>
        <b/>
        <sz val="8"/>
        <rFont val="Verdana"/>
        <family val="2"/>
      </rPr>
      <t>Total private institution enrollment</t>
    </r>
  </si>
  <si>
    <r>
      <t>Enrollments in private universities/</t>
    </r>
    <r>
      <rPr>
        <b/>
        <sz val="8"/>
        <rFont val="Verdana"/>
        <family val="2"/>
      </rPr>
      <t>Total university enrollments</t>
    </r>
  </si>
  <si>
    <r>
      <t>Female enrollments/</t>
    </r>
    <r>
      <rPr>
        <b/>
        <sz val="8"/>
        <rFont val="Verdana"/>
        <family val="2"/>
      </rPr>
      <t>Total enrollments</t>
    </r>
  </si>
  <si>
    <t xml:space="preserve">Private institutions </t>
  </si>
  <si>
    <t>Public institutions</t>
  </si>
  <si>
    <r>
      <t>Female enrollments in private institutions/</t>
    </r>
    <r>
      <rPr>
        <b/>
        <sz val="8"/>
        <rFont val="Verdana"/>
        <family val="2"/>
      </rPr>
      <t>Total enrollments in private institutions</t>
    </r>
  </si>
  <si>
    <r>
      <t>Female enrollments in public institutions/</t>
    </r>
    <r>
      <rPr>
        <b/>
        <sz val="8"/>
        <rFont val="Verdana"/>
        <family val="2"/>
      </rPr>
      <t>Total enrollments in public institutions</t>
    </r>
  </si>
  <si>
    <t>Total enrollments in capital city/Total enrollments</t>
  </si>
  <si>
    <t>Private enrollments in capital city/Total private enrollments</t>
  </si>
  <si>
    <t>Public enrollments in capital city/Total public enrollments</t>
  </si>
  <si>
    <r>
      <t>Full time enrollments/</t>
    </r>
    <r>
      <rPr>
        <b/>
        <sz val="8"/>
        <rFont val="Verdana"/>
        <family val="2"/>
      </rPr>
      <t>Total enrollments</t>
    </r>
  </si>
  <si>
    <t>Private institutions</t>
  </si>
  <si>
    <r>
      <t>Private full time enrollments/</t>
    </r>
    <r>
      <rPr>
        <b/>
        <sz val="8"/>
        <rFont val="Verdana"/>
        <family val="2"/>
      </rPr>
      <t>Total private enrollments</t>
    </r>
  </si>
  <si>
    <r>
      <t>Public full time enrollments/</t>
    </r>
    <r>
      <rPr>
        <b/>
        <sz val="8"/>
        <rFont val="Verdana"/>
        <family val="2"/>
      </rPr>
      <t>Total public enrollments</t>
    </r>
  </si>
  <si>
    <t>Total onsite enrollments/Total enrollments</t>
  </si>
  <si>
    <t>Private onsite enrollments/Total private enrollments</t>
  </si>
  <si>
    <t>Public onsite enrollments/Total public enrollments</t>
  </si>
  <si>
    <t>A. Private Institutions</t>
  </si>
  <si>
    <t>1,2,3</t>
  </si>
  <si>
    <t>General programmes</t>
  </si>
  <si>
    <t>01 Basic programmes</t>
  </si>
  <si>
    <t>141 Teacher training</t>
  </si>
  <si>
    <t>142 Education science</t>
  </si>
  <si>
    <t>Humanities and Arts</t>
  </si>
  <si>
    <t xml:space="preserve">21 Arts </t>
  </si>
  <si>
    <t>22 Humanities</t>
  </si>
  <si>
    <t>Social Sciences, Business and Law</t>
  </si>
  <si>
    <t>32 Journalism and information</t>
  </si>
  <si>
    <t>34 Business and administration</t>
  </si>
  <si>
    <t>38 Law</t>
  </si>
  <si>
    <t>Science</t>
  </si>
  <si>
    <t>42 Life sciences</t>
  </si>
  <si>
    <t>44 Physical sciences</t>
  </si>
  <si>
    <t>46 Mathematics and statistics</t>
  </si>
  <si>
    <t>48 Computing</t>
  </si>
</sst>
</file>

<file path=xl/styles.xml><?xml version="1.0" encoding="utf-8"?>
<styleSheet xmlns="http://schemas.openxmlformats.org/spreadsheetml/2006/main">
  <numFmts count="1">
    <numFmt numFmtId="164" formatCode="0.0%"/>
  </numFmts>
  <fonts count="36">
    <font>
      <sz val="10"/>
      <name val="Arial"/>
    </font>
    <font>
      <sz val="10"/>
      <name val="Arial"/>
    </font>
    <font>
      <b/>
      <sz val="8"/>
      <name val="Arial"/>
      <family val="2"/>
    </font>
    <font>
      <sz val="8"/>
      <name val="Arial"/>
      <family val="2"/>
    </font>
    <font>
      <sz val="10"/>
      <name val="Arial"/>
    </font>
    <font>
      <sz val="8"/>
      <name val="Verdana"/>
    </font>
    <font>
      <b/>
      <sz val="12"/>
      <color indexed="8"/>
      <name val="Verdana"/>
      <family val="2"/>
    </font>
    <font>
      <sz val="8"/>
      <color indexed="9"/>
      <name val="Verdana"/>
      <family val="2"/>
    </font>
    <font>
      <b/>
      <sz val="8"/>
      <name val="Verdana"/>
      <family val="2"/>
    </font>
    <font>
      <sz val="10"/>
      <name val="Verdana"/>
    </font>
    <font>
      <vertAlign val="superscript"/>
      <sz val="10"/>
      <name val="Verdana"/>
      <family val="2"/>
    </font>
    <font>
      <sz val="8"/>
      <color indexed="12"/>
      <name val="Verdana"/>
      <family val="2"/>
    </font>
    <font>
      <vertAlign val="superscript"/>
      <sz val="8"/>
      <name val="Verdana"/>
      <family val="2"/>
    </font>
    <font>
      <b/>
      <sz val="10"/>
      <color indexed="9"/>
      <name val="Arial"/>
      <family val="2"/>
    </font>
    <font>
      <sz val="10"/>
      <color indexed="9"/>
      <name val="Arial"/>
      <family val="2"/>
    </font>
    <font>
      <sz val="8"/>
      <color indexed="9"/>
      <name val="Arial"/>
      <family val="2"/>
    </font>
    <font>
      <u/>
      <sz val="10"/>
      <color indexed="12"/>
      <name val="Arial"/>
      <family val="2"/>
    </font>
    <font>
      <b/>
      <sz val="8"/>
      <color indexed="9"/>
      <name val="Verdana"/>
      <family val="2"/>
    </font>
    <font>
      <sz val="7"/>
      <name val="Verdana"/>
      <family val="2"/>
    </font>
    <font>
      <sz val="8"/>
      <name val="Arial"/>
      <family val="2"/>
    </font>
    <font>
      <b/>
      <sz val="12"/>
      <name val="Verdana"/>
      <family val="2"/>
    </font>
    <font>
      <b/>
      <sz val="10"/>
      <name val="Verdana"/>
    </font>
    <font>
      <b/>
      <sz val="10"/>
      <name val="Arial"/>
      <family val="2"/>
    </font>
    <font>
      <i/>
      <sz val="8"/>
      <name val="Verdana"/>
      <family val="2"/>
    </font>
    <font>
      <sz val="7"/>
      <name val="Arial"/>
      <family val="2"/>
    </font>
    <font>
      <b/>
      <sz val="8"/>
      <color indexed="12"/>
      <name val="Arial"/>
      <family val="2"/>
    </font>
    <font>
      <sz val="8"/>
      <color indexed="12"/>
      <name val="Arial"/>
      <family val="2"/>
    </font>
    <font>
      <vertAlign val="superscript"/>
      <sz val="9"/>
      <color indexed="9"/>
      <name val="Verdana"/>
      <family val="2"/>
    </font>
    <font>
      <b/>
      <sz val="11"/>
      <name val="Verdana"/>
      <family val="2"/>
    </font>
    <font>
      <u/>
      <sz val="8"/>
      <name val="Verdana"/>
      <family val="2"/>
    </font>
    <font>
      <b/>
      <sz val="10"/>
      <color indexed="9"/>
      <name val="Verdana"/>
      <family val="2"/>
    </font>
    <font>
      <u/>
      <sz val="8"/>
      <color indexed="12"/>
      <name val="Verdana"/>
      <family val="2"/>
    </font>
    <font>
      <sz val="10"/>
      <color indexed="12"/>
      <name val="Arial"/>
      <family val="2"/>
    </font>
    <font>
      <sz val="10"/>
      <name val="Arial"/>
    </font>
    <font>
      <sz val="8"/>
      <color indexed="10"/>
      <name val="Verdana"/>
      <family val="2"/>
    </font>
    <font>
      <sz val="10"/>
      <color indexed="10"/>
      <name val="Verdana"/>
      <family val="2"/>
    </font>
  </fonts>
  <fills count="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52"/>
        <bgColor indexed="64"/>
      </patternFill>
    </fill>
  </fills>
  <borders count="154">
    <border>
      <left/>
      <right/>
      <top/>
      <bottom/>
      <diagonal/>
    </border>
    <border>
      <left style="thin">
        <color indexed="54"/>
      </left>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54"/>
      </left>
      <right/>
      <top/>
      <bottom style="thin">
        <color indexed="64"/>
      </bottom>
      <diagonal/>
    </border>
    <border>
      <left/>
      <right style="thin">
        <color indexed="54"/>
      </right>
      <top/>
      <bottom style="thin">
        <color indexed="64"/>
      </bottom>
      <diagonal/>
    </border>
    <border>
      <left/>
      <right/>
      <top/>
      <bottom style="thin">
        <color indexed="64"/>
      </bottom>
      <diagonal/>
    </border>
    <border>
      <left style="thin">
        <color indexed="54"/>
      </left>
      <right/>
      <top/>
      <bottom/>
      <diagonal/>
    </border>
    <border>
      <left/>
      <right style="thin">
        <color indexed="54"/>
      </right>
      <top/>
      <bottom/>
      <diagonal/>
    </border>
    <border>
      <left style="thin">
        <color indexed="54"/>
      </left>
      <right style="hair">
        <color indexed="54"/>
      </right>
      <top style="hair">
        <color indexed="54"/>
      </top>
      <bottom style="hair">
        <color indexed="54"/>
      </bottom>
      <diagonal/>
    </border>
    <border>
      <left style="hair">
        <color indexed="54"/>
      </left>
      <right style="hair">
        <color indexed="54"/>
      </right>
      <top style="hair">
        <color indexed="54"/>
      </top>
      <bottom style="hair">
        <color indexed="54"/>
      </bottom>
      <diagonal/>
    </border>
    <border>
      <left style="hair">
        <color indexed="54"/>
      </left>
      <right style="thin">
        <color indexed="54"/>
      </right>
      <top style="hair">
        <color indexed="54"/>
      </top>
      <bottom style="hair">
        <color indexed="54"/>
      </bottom>
      <diagonal/>
    </border>
    <border>
      <left/>
      <right style="hair">
        <color indexed="54"/>
      </right>
      <top style="hair">
        <color indexed="54"/>
      </top>
      <bottom style="hair">
        <color indexed="54"/>
      </bottom>
      <diagonal/>
    </border>
    <border>
      <left style="thin">
        <color indexed="54"/>
      </left>
      <right style="hair">
        <color indexed="54"/>
      </right>
      <top style="hair">
        <color indexed="54"/>
      </top>
      <bottom style="thin">
        <color indexed="64"/>
      </bottom>
      <diagonal/>
    </border>
    <border>
      <left style="hair">
        <color indexed="54"/>
      </left>
      <right style="hair">
        <color indexed="54"/>
      </right>
      <top style="hair">
        <color indexed="54"/>
      </top>
      <bottom style="thin">
        <color indexed="64"/>
      </bottom>
      <diagonal/>
    </border>
    <border>
      <left style="hair">
        <color indexed="54"/>
      </left>
      <right style="thin">
        <color indexed="54"/>
      </right>
      <top style="hair">
        <color indexed="54"/>
      </top>
      <bottom style="thin">
        <color indexed="64"/>
      </bottom>
      <diagonal/>
    </border>
    <border>
      <left/>
      <right style="hair">
        <color indexed="54"/>
      </right>
      <top style="hair">
        <color indexed="54"/>
      </top>
      <bottom style="thin">
        <color indexed="64"/>
      </bottom>
      <diagonal/>
    </border>
    <border>
      <left style="thin">
        <color indexed="5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54"/>
      </right>
      <top style="thin">
        <color indexed="64"/>
      </top>
      <bottom style="thin">
        <color indexed="64"/>
      </bottom>
      <diagonal/>
    </border>
    <border>
      <left style="thin">
        <color indexed="54"/>
      </left>
      <right style="hair">
        <color indexed="64"/>
      </right>
      <top/>
      <bottom/>
      <diagonal/>
    </border>
    <border>
      <left style="hair">
        <color indexed="64"/>
      </left>
      <right style="hair">
        <color indexed="64"/>
      </right>
      <top/>
      <bottom/>
      <diagonal/>
    </border>
    <border>
      <left style="hair">
        <color indexed="64"/>
      </left>
      <right style="thin">
        <color indexed="54"/>
      </right>
      <top/>
      <bottom/>
      <diagonal/>
    </border>
    <border>
      <left/>
      <right style="hair">
        <color indexed="64"/>
      </right>
      <top/>
      <bottom/>
      <diagonal/>
    </border>
    <border>
      <left style="thin">
        <color indexed="5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54"/>
      </right>
      <top style="hair">
        <color indexed="64"/>
      </top>
      <bottom/>
      <diagonal/>
    </border>
    <border>
      <left/>
      <right style="hair">
        <color indexed="64"/>
      </right>
      <top style="hair">
        <color indexed="64"/>
      </top>
      <bottom/>
      <diagonal/>
    </border>
    <border>
      <left style="thin">
        <color indexed="54"/>
      </left>
      <right/>
      <top style="thin">
        <color indexed="64"/>
      </top>
      <bottom style="thin">
        <color indexed="64"/>
      </bottom>
      <diagonal/>
    </border>
    <border>
      <left/>
      <right/>
      <top style="thin">
        <color indexed="64"/>
      </top>
      <bottom style="thin">
        <color indexed="64"/>
      </bottom>
      <diagonal/>
    </border>
    <border>
      <left style="thin">
        <color indexed="54"/>
      </left>
      <right style="hair">
        <color indexed="64"/>
      </right>
      <top style="thin">
        <color indexed="64"/>
      </top>
      <bottom/>
      <diagonal/>
    </border>
    <border>
      <left/>
      <right style="hair">
        <color indexed="64"/>
      </right>
      <top style="thin">
        <color indexed="64"/>
      </top>
      <bottom/>
      <diagonal/>
    </border>
    <border>
      <left style="thin">
        <color indexed="54"/>
      </left>
      <right style="hair">
        <color indexed="54"/>
      </right>
      <top style="thin">
        <color indexed="64"/>
      </top>
      <bottom style="hair">
        <color indexed="54"/>
      </bottom>
      <diagonal/>
    </border>
    <border>
      <left style="hair">
        <color indexed="54"/>
      </left>
      <right style="hair">
        <color indexed="54"/>
      </right>
      <top style="thin">
        <color indexed="64"/>
      </top>
      <bottom style="hair">
        <color indexed="54"/>
      </bottom>
      <diagonal/>
    </border>
    <border>
      <left style="thin">
        <color indexed="54"/>
      </left>
      <right/>
      <top style="thin">
        <color indexed="64"/>
      </top>
      <bottom style="thin">
        <color indexed="54"/>
      </bottom>
      <diagonal/>
    </border>
    <border>
      <left/>
      <right style="thin">
        <color indexed="54"/>
      </right>
      <top style="thin">
        <color indexed="64"/>
      </top>
      <bottom style="thin">
        <color indexed="54"/>
      </bottom>
      <diagonal/>
    </border>
    <border>
      <left style="thin">
        <color indexed="54"/>
      </left>
      <right/>
      <top style="thin">
        <color indexed="64"/>
      </top>
      <bottom/>
      <diagonal/>
    </border>
    <border>
      <left/>
      <right/>
      <top style="thin">
        <color indexed="64"/>
      </top>
      <bottom/>
      <diagonal/>
    </border>
    <border>
      <left style="thin">
        <color indexed="54"/>
      </left>
      <right/>
      <top style="thin">
        <color indexed="54"/>
      </top>
      <bottom/>
      <diagonal/>
    </border>
    <border>
      <left style="thin">
        <color indexed="54"/>
      </left>
      <right style="hair">
        <color indexed="64"/>
      </right>
      <top style="thin">
        <color indexed="54"/>
      </top>
      <bottom style="hair">
        <color indexed="64"/>
      </bottom>
      <diagonal/>
    </border>
    <border>
      <left style="thin">
        <color indexed="54"/>
      </left>
      <right style="hair">
        <color indexed="54"/>
      </right>
      <top style="hair">
        <color indexed="64"/>
      </top>
      <bottom style="hair">
        <color indexed="64"/>
      </bottom>
      <diagonal/>
    </border>
    <border>
      <left style="hair">
        <color indexed="54"/>
      </left>
      <right style="hair">
        <color indexed="54"/>
      </right>
      <top style="hair">
        <color indexed="64"/>
      </top>
      <bottom style="hair">
        <color indexed="64"/>
      </bottom>
      <diagonal/>
    </border>
    <border>
      <left style="hair">
        <color indexed="54"/>
      </left>
      <right style="thin">
        <color indexed="54"/>
      </right>
      <top style="hair">
        <color indexed="64"/>
      </top>
      <bottom style="hair">
        <color indexed="64"/>
      </bottom>
      <diagonal/>
    </border>
    <border>
      <left style="thin">
        <color indexed="5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54"/>
      </right>
      <top style="hair">
        <color indexed="64"/>
      </top>
      <bottom style="hair">
        <color indexed="64"/>
      </bottom>
      <diagonal/>
    </border>
    <border>
      <left style="thin">
        <color indexed="54"/>
      </left>
      <right/>
      <top/>
      <bottom style="thin">
        <color indexed="54"/>
      </bottom>
      <diagonal/>
    </border>
    <border>
      <left/>
      <right style="thin">
        <color indexed="54"/>
      </right>
      <top/>
      <bottom style="thin">
        <color indexed="54"/>
      </bottom>
      <diagonal/>
    </border>
    <border>
      <left style="thin">
        <color indexed="54"/>
      </left>
      <right style="hair">
        <color indexed="64"/>
      </right>
      <top style="hair">
        <color indexed="64"/>
      </top>
      <bottom style="thin">
        <color indexed="54"/>
      </bottom>
      <diagonal/>
    </border>
    <border>
      <left/>
      <right style="hair">
        <color indexed="64"/>
      </right>
      <top style="hair">
        <color indexed="64"/>
      </top>
      <bottom style="thin">
        <color indexed="54"/>
      </bottom>
      <diagonal/>
    </border>
    <border>
      <left/>
      <right style="thin">
        <color indexed="54"/>
      </right>
      <top style="hair">
        <color indexed="64"/>
      </top>
      <bottom style="thin">
        <color indexed="54"/>
      </bottom>
      <diagonal/>
    </border>
    <border>
      <left/>
      <right style="thin">
        <color indexed="54"/>
      </right>
      <top/>
      <bottom style="hair">
        <color indexed="64"/>
      </bottom>
      <diagonal/>
    </border>
    <border>
      <left/>
      <right/>
      <top style="thin">
        <color indexed="54"/>
      </top>
      <bottom/>
      <diagonal/>
    </border>
    <border>
      <left/>
      <right style="thin">
        <color indexed="54"/>
      </right>
      <top style="thin">
        <color indexed="54"/>
      </top>
      <bottom/>
      <diagonal/>
    </border>
    <border>
      <left/>
      <right/>
      <top/>
      <bottom style="thin">
        <color indexed="54"/>
      </bottom>
      <diagonal/>
    </border>
    <border>
      <left style="thin">
        <color indexed="54"/>
      </left>
      <right style="thin">
        <color indexed="54"/>
      </right>
      <top/>
      <bottom style="hair">
        <color indexed="54"/>
      </bottom>
      <diagonal/>
    </border>
    <border>
      <left style="thin">
        <color indexed="54"/>
      </left>
      <right style="thin">
        <color indexed="54"/>
      </right>
      <top style="hair">
        <color indexed="54"/>
      </top>
      <bottom style="hair">
        <color indexed="54"/>
      </bottom>
      <diagonal/>
    </border>
    <border>
      <left style="thin">
        <color indexed="54"/>
      </left>
      <right style="thin">
        <color indexed="54"/>
      </right>
      <top style="hair">
        <color indexed="54"/>
      </top>
      <bottom style="thin">
        <color indexed="54"/>
      </bottom>
      <diagonal/>
    </border>
    <border>
      <left style="thin">
        <color indexed="54"/>
      </left>
      <right/>
      <top style="hair">
        <color indexed="54"/>
      </top>
      <bottom style="thin">
        <color indexed="54"/>
      </bottom>
      <diagonal/>
    </border>
    <border>
      <left/>
      <right/>
      <top style="hair">
        <color indexed="54"/>
      </top>
      <bottom style="thin">
        <color indexed="54"/>
      </bottom>
      <diagonal/>
    </border>
    <border>
      <left/>
      <right style="thin">
        <color indexed="54"/>
      </right>
      <top style="hair">
        <color indexed="54"/>
      </top>
      <bottom style="thin">
        <color indexed="54"/>
      </bottom>
      <diagonal/>
    </border>
    <border>
      <left style="thin">
        <color indexed="54"/>
      </left>
      <right/>
      <top/>
      <bottom style="hair">
        <color indexed="54"/>
      </bottom>
      <diagonal/>
    </border>
    <border>
      <left style="hair">
        <color indexed="54"/>
      </left>
      <right style="thin">
        <color indexed="54"/>
      </right>
      <top/>
      <bottom style="hair">
        <color indexed="54"/>
      </bottom>
      <diagonal/>
    </border>
    <border>
      <left/>
      <right style="hair">
        <color indexed="54"/>
      </right>
      <top/>
      <bottom style="hair">
        <color indexed="5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54"/>
      </left>
      <right/>
      <top style="thin">
        <color indexed="54"/>
      </top>
      <bottom style="medium">
        <color indexed="64"/>
      </bottom>
      <diagonal/>
    </border>
    <border>
      <left/>
      <right style="thin">
        <color indexed="54"/>
      </right>
      <top style="thin">
        <color indexed="54"/>
      </top>
      <bottom style="medium">
        <color indexed="64"/>
      </bottom>
      <diagonal/>
    </border>
    <border>
      <left/>
      <right/>
      <top style="thin">
        <color indexed="54"/>
      </top>
      <bottom style="medium">
        <color indexed="64"/>
      </bottom>
      <diagonal/>
    </border>
    <border>
      <left style="thin">
        <color indexed="54"/>
      </left>
      <right style="thin">
        <color indexed="54"/>
      </right>
      <top style="thin">
        <color indexed="54"/>
      </top>
      <bottom style="thin">
        <color indexed="64"/>
      </bottom>
      <diagonal/>
    </border>
    <border>
      <left/>
      <right style="thin">
        <color indexed="64"/>
      </right>
      <top style="thin">
        <color indexed="64"/>
      </top>
      <bottom/>
      <diagonal/>
    </border>
    <border>
      <left style="thin">
        <color indexed="54"/>
      </left>
      <right style="hair">
        <color indexed="54"/>
      </right>
      <top style="thin">
        <color indexed="64"/>
      </top>
      <bottom/>
      <diagonal/>
    </border>
    <border>
      <left style="hair">
        <color indexed="54"/>
      </left>
      <right style="thin">
        <color indexed="64"/>
      </right>
      <top style="hair">
        <color indexed="54"/>
      </top>
      <bottom style="thin">
        <color indexed="64"/>
      </bottom>
      <diagonal/>
    </border>
    <border>
      <left style="thin">
        <color indexed="54"/>
      </left>
      <right style="hair">
        <color indexed="64"/>
      </right>
      <top style="thin">
        <color indexed="64"/>
      </top>
      <bottom style="thin">
        <color indexed="54"/>
      </bottom>
      <diagonal/>
    </border>
    <border>
      <left style="thin">
        <color indexed="54"/>
      </left>
      <right style="hair">
        <color indexed="54"/>
      </right>
      <top style="hair">
        <color indexed="54"/>
      </top>
      <bottom style="hair">
        <color indexed="64"/>
      </bottom>
      <diagonal/>
    </border>
    <border>
      <left style="hair">
        <color indexed="54"/>
      </left>
      <right style="hair">
        <color indexed="54"/>
      </right>
      <top style="hair">
        <color indexed="54"/>
      </top>
      <bottom style="hair">
        <color indexed="64"/>
      </bottom>
      <diagonal/>
    </border>
    <border>
      <left style="thin">
        <color indexed="54"/>
      </left>
      <right style="thin">
        <color indexed="54"/>
      </right>
      <top/>
      <bottom/>
      <diagonal/>
    </border>
    <border>
      <left style="hair">
        <color indexed="64"/>
      </left>
      <right style="thin">
        <color indexed="64"/>
      </right>
      <top style="hair">
        <color indexed="64"/>
      </top>
      <bottom/>
      <diagonal/>
    </border>
    <border>
      <left style="thin">
        <color indexed="54"/>
      </left>
      <right style="thin">
        <color indexed="54"/>
      </right>
      <top style="thin">
        <color indexed="64"/>
      </top>
      <bottom style="thin">
        <color indexed="64"/>
      </bottom>
      <diagonal/>
    </border>
    <border>
      <left style="thin">
        <color indexed="54"/>
      </left>
      <right style="thin">
        <color indexed="54"/>
      </right>
      <top style="thin">
        <color indexed="64"/>
      </top>
      <bottom/>
      <diagonal/>
    </border>
    <border>
      <left style="thin">
        <color indexed="54"/>
      </left>
      <right style="thin">
        <color indexed="54"/>
      </right>
      <top style="thin">
        <color indexed="54"/>
      </top>
      <bottom/>
      <diagonal/>
    </border>
    <border>
      <left style="hair">
        <color indexed="64"/>
      </left>
      <right style="hair">
        <color indexed="64"/>
      </right>
      <top style="thin">
        <color indexed="64"/>
      </top>
      <bottom style="hair">
        <color indexed="64"/>
      </bottom>
      <diagonal/>
    </border>
    <border>
      <left style="hair">
        <color indexed="64"/>
      </left>
      <right style="thin">
        <color indexed="54"/>
      </right>
      <top style="thin">
        <color indexed="64"/>
      </top>
      <bottom style="hair">
        <color indexed="64"/>
      </bottom>
      <diagonal/>
    </border>
    <border>
      <left style="hair">
        <color indexed="54"/>
      </left>
      <right style="thin">
        <color indexed="64"/>
      </right>
      <top style="hair">
        <color indexed="54"/>
      </top>
      <bottom style="hair">
        <color indexed="54"/>
      </bottom>
      <diagonal/>
    </border>
    <border>
      <left style="hair">
        <color indexed="64"/>
      </left>
      <right style="hair">
        <color indexed="64"/>
      </right>
      <top style="hair">
        <color indexed="64"/>
      </top>
      <bottom style="hair">
        <color indexed="64"/>
      </bottom>
      <diagonal/>
    </border>
    <border>
      <left style="hair">
        <color indexed="64"/>
      </left>
      <right style="thin">
        <color indexed="54"/>
      </right>
      <top style="hair">
        <color indexed="64"/>
      </top>
      <bottom style="hair">
        <color indexed="64"/>
      </bottom>
      <diagonal/>
    </border>
    <border>
      <left style="thin">
        <color indexed="54"/>
      </left>
      <right style="thin">
        <color indexed="54"/>
      </right>
      <top/>
      <bottom style="thin">
        <color indexed="54"/>
      </bottom>
      <diagonal/>
    </border>
    <border>
      <left style="thin">
        <color indexed="54"/>
      </left>
      <right style="hair">
        <color indexed="54"/>
      </right>
      <top style="hair">
        <color indexed="54"/>
      </top>
      <bottom style="thin">
        <color indexed="54"/>
      </bottom>
      <diagonal/>
    </border>
    <border>
      <left style="hair">
        <color indexed="64"/>
      </left>
      <right style="hair">
        <color indexed="64"/>
      </right>
      <top style="hair">
        <color indexed="64"/>
      </top>
      <bottom style="thin">
        <color indexed="54"/>
      </bottom>
      <diagonal/>
    </border>
    <border>
      <left style="hair">
        <color indexed="64"/>
      </left>
      <right style="thin">
        <color indexed="54"/>
      </right>
      <top style="hair">
        <color indexed="64"/>
      </top>
      <bottom style="thin">
        <color indexed="54"/>
      </bottom>
      <diagonal/>
    </border>
    <border>
      <left/>
      <right style="thin">
        <color indexed="54"/>
      </right>
      <top style="thin">
        <color indexed="54"/>
      </top>
      <bottom style="thin">
        <color indexed="64"/>
      </bottom>
      <diagonal/>
    </border>
    <border>
      <left/>
      <right/>
      <top style="thin">
        <color indexed="54"/>
      </top>
      <bottom style="thin">
        <color indexed="64"/>
      </bottom>
      <diagonal/>
    </border>
    <border>
      <left/>
      <right style="thin">
        <color indexed="54"/>
      </right>
      <top/>
      <bottom style="hair">
        <color indexed="54"/>
      </bottom>
      <diagonal/>
    </border>
    <border>
      <left/>
      <right style="thin">
        <color indexed="54"/>
      </right>
      <top style="hair">
        <color indexed="54"/>
      </top>
      <bottom/>
      <diagonal/>
    </border>
    <border>
      <left style="thin">
        <color indexed="54"/>
      </left>
      <right style="thin">
        <color indexed="5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54"/>
      </right>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5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54"/>
      </right>
      <top style="hair">
        <color indexed="54"/>
      </top>
      <bottom style="thin">
        <color indexed="54"/>
      </bottom>
      <diagonal/>
    </border>
    <border>
      <left/>
      <right/>
      <top/>
      <bottom style="hair">
        <color indexed="5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54"/>
      </top>
      <bottom/>
      <diagonal/>
    </border>
    <border>
      <left/>
      <right style="thin">
        <color indexed="64"/>
      </right>
      <top/>
      <bottom/>
      <diagonal/>
    </border>
    <border>
      <left/>
      <right/>
      <top style="hair">
        <color indexed="54"/>
      </top>
      <bottom style="thin">
        <color indexed="64"/>
      </bottom>
      <diagonal/>
    </border>
    <border>
      <left style="hair">
        <color indexed="64"/>
      </left>
      <right style="thin">
        <color indexed="64"/>
      </right>
      <top style="hair">
        <color indexed="64"/>
      </top>
      <bottom style="thin">
        <color indexed="54"/>
      </bottom>
      <diagonal/>
    </border>
    <border>
      <left style="thin">
        <color indexed="54"/>
      </left>
      <right/>
      <top style="hair">
        <color indexed="54"/>
      </top>
      <bottom style="hair">
        <color indexed="54"/>
      </bottom>
      <diagonal/>
    </border>
    <border>
      <left/>
      <right/>
      <top style="hair">
        <color indexed="54"/>
      </top>
      <bottom style="hair">
        <color indexed="54"/>
      </bottom>
      <diagonal/>
    </border>
    <border>
      <left/>
      <right style="thin">
        <color indexed="54"/>
      </right>
      <top style="hair">
        <color indexed="54"/>
      </top>
      <bottom style="hair">
        <color indexed="54"/>
      </bottom>
      <diagonal/>
    </border>
    <border>
      <left/>
      <right style="thin">
        <color indexed="64"/>
      </right>
      <top style="thin">
        <color indexed="64"/>
      </top>
      <bottom style="hair">
        <color indexed="64"/>
      </bottom>
      <diagonal/>
    </border>
    <border>
      <left/>
      <right style="thin">
        <color indexed="54"/>
      </right>
      <top style="thin">
        <color indexed="64"/>
      </top>
      <bottom style="hair">
        <color indexed="64"/>
      </bottom>
      <diagonal/>
    </border>
    <border>
      <left/>
      <right style="thin">
        <color indexed="54"/>
      </right>
      <top style="hair">
        <color indexed="64"/>
      </top>
      <bottom/>
      <diagonal/>
    </border>
    <border>
      <left/>
      <right style="thin">
        <color indexed="64"/>
      </right>
      <top style="hair">
        <color indexed="64"/>
      </top>
      <bottom style="thin">
        <color indexed="64"/>
      </bottom>
      <diagonal/>
    </border>
    <border>
      <left/>
      <right style="thin">
        <color indexed="54"/>
      </right>
      <top style="hair">
        <color indexed="64"/>
      </top>
      <bottom style="thin">
        <color indexed="64"/>
      </bottom>
      <diagonal/>
    </border>
    <border>
      <left/>
      <right style="thin">
        <color indexed="64"/>
      </right>
      <top style="hair">
        <color indexed="64"/>
      </top>
      <bottom style="thin">
        <color indexed="54"/>
      </bottom>
      <diagonal/>
    </border>
    <border>
      <left/>
      <right style="hair">
        <color indexed="64"/>
      </right>
      <top style="hair">
        <color indexed="54"/>
      </top>
      <bottom style="thin">
        <color indexed="64"/>
      </bottom>
      <diagonal/>
    </border>
    <border>
      <left/>
      <right style="hair">
        <color indexed="64"/>
      </right>
      <top style="hair">
        <color indexed="54"/>
      </top>
      <bottom style="hair">
        <color indexed="54"/>
      </bottom>
      <diagonal/>
    </border>
    <border>
      <left/>
      <right/>
      <top style="thin">
        <color indexed="54"/>
      </top>
      <bottom style="hair">
        <color indexed="54"/>
      </bottom>
      <diagonal/>
    </border>
    <border>
      <left/>
      <right style="thin">
        <color indexed="54"/>
      </right>
      <top style="thin">
        <color indexed="54"/>
      </top>
      <bottom style="hair">
        <color indexed="54"/>
      </bottom>
      <diagonal/>
    </border>
    <border>
      <left style="thin">
        <color indexed="64"/>
      </left>
      <right style="thin">
        <color indexed="64"/>
      </right>
      <top style="thin">
        <color indexed="64"/>
      </top>
      <bottom style="thin">
        <color indexed="64"/>
      </bottom>
      <diagonal/>
    </border>
    <border>
      <left/>
      <right/>
      <top style="medium">
        <color indexed="8"/>
      </top>
      <bottom/>
      <diagonal/>
    </border>
    <border>
      <left/>
      <right/>
      <top/>
      <bottom style="hair">
        <color indexed="64"/>
      </bottom>
      <diagonal/>
    </border>
    <border>
      <left/>
      <right/>
      <top/>
      <bottom style="medium">
        <color indexed="64"/>
      </bottom>
      <diagonal/>
    </border>
    <border>
      <left style="thin">
        <color indexed="54"/>
      </left>
      <right style="hair">
        <color indexed="64"/>
      </right>
      <top style="hair">
        <color indexed="54"/>
      </top>
      <bottom style="hair">
        <color indexed="64"/>
      </bottom>
      <diagonal/>
    </border>
    <border>
      <left/>
      <right style="hair">
        <color indexed="64"/>
      </right>
      <top style="hair">
        <color indexed="54"/>
      </top>
      <bottom style="hair">
        <color indexed="64"/>
      </bottom>
      <diagonal/>
    </border>
    <border>
      <left style="hair">
        <color indexed="64"/>
      </left>
      <right style="hair">
        <color indexed="64"/>
      </right>
      <top style="thin">
        <color indexed="64"/>
      </top>
      <bottom/>
      <diagonal/>
    </border>
    <border>
      <left style="hair">
        <color indexed="64"/>
      </left>
      <right style="thin">
        <color indexed="54"/>
      </right>
      <top style="thin">
        <color indexed="64"/>
      </top>
      <bottom/>
      <diagonal/>
    </border>
    <border>
      <left style="thin">
        <color indexed="54"/>
      </left>
      <right style="hair">
        <color indexed="64"/>
      </right>
      <top style="hair">
        <color indexed="54"/>
      </top>
      <bottom style="hair">
        <color indexed="54"/>
      </bottom>
      <diagonal/>
    </border>
    <border>
      <left style="hair">
        <color indexed="64"/>
      </left>
      <right style="hair">
        <color indexed="64"/>
      </right>
      <top style="hair">
        <color indexed="54"/>
      </top>
      <bottom style="hair">
        <color indexed="54"/>
      </bottom>
      <diagonal/>
    </border>
    <border>
      <left style="hair">
        <color indexed="64"/>
      </left>
      <right style="thin">
        <color indexed="54"/>
      </right>
      <top style="hair">
        <color indexed="54"/>
      </top>
      <bottom style="hair">
        <color indexed="54"/>
      </bottom>
      <diagonal/>
    </border>
    <border>
      <left style="hair">
        <color indexed="54"/>
      </left>
      <right style="hair">
        <color indexed="64"/>
      </right>
      <top style="thin">
        <color indexed="64"/>
      </top>
      <bottom style="hair">
        <color indexed="54"/>
      </bottom>
      <diagonal/>
    </border>
    <border>
      <left style="hair">
        <color indexed="54"/>
      </left>
      <right style="hair">
        <color indexed="64"/>
      </right>
      <top style="hair">
        <color indexed="54"/>
      </top>
      <bottom style="hair">
        <color indexed="64"/>
      </bottom>
      <diagonal/>
    </border>
    <border>
      <left style="thin">
        <color indexed="54"/>
      </left>
      <right style="hair">
        <color indexed="54"/>
      </right>
      <top style="thin">
        <color indexed="64"/>
      </top>
      <bottom style="thin">
        <color indexed="64"/>
      </bottom>
      <diagonal/>
    </border>
    <border>
      <left/>
      <right style="hair">
        <color indexed="54"/>
      </right>
      <top style="thin">
        <color indexed="64"/>
      </top>
      <bottom style="thin">
        <color indexed="64"/>
      </bottom>
      <diagonal/>
    </border>
    <border>
      <left/>
      <right style="hair">
        <color indexed="5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54"/>
      </left>
      <right/>
      <top style="thin">
        <color indexed="54"/>
      </top>
      <bottom style="hair">
        <color indexed="54"/>
      </bottom>
      <diagonal/>
    </border>
    <border>
      <left style="thin">
        <color indexed="54"/>
      </left>
      <right/>
      <top style="hair">
        <color indexed="54"/>
      </top>
      <bottom/>
      <diagonal/>
    </border>
    <border>
      <left/>
      <right/>
      <top style="medium">
        <color indexed="64"/>
      </top>
      <bottom/>
      <diagonal/>
    </border>
    <border>
      <left style="thin">
        <color indexed="54"/>
      </left>
      <right style="hair">
        <color indexed="54"/>
      </right>
      <top style="hair">
        <color indexed="54"/>
      </top>
      <bottom/>
      <diagonal/>
    </border>
    <border>
      <left/>
      <right style="hair">
        <color indexed="54"/>
      </right>
      <top style="hair">
        <color indexed="54"/>
      </top>
      <bottom/>
      <diagonal/>
    </border>
    <border>
      <left/>
      <right/>
      <top style="hair">
        <color indexed="64"/>
      </top>
      <bottom/>
      <diagonal/>
    </border>
  </borders>
  <cellStyleXfs count="4">
    <xf numFmtId="0" fontId="0" fillId="0" borderId="0"/>
    <xf numFmtId="0" fontId="16"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cellStyleXfs>
  <cellXfs count="687">
    <xf numFmtId="0" fontId="0" fillId="0" borderId="0" xfId="0"/>
    <xf numFmtId="0" fontId="5" fillId="0" borderId="0" xfId="0" applyFont="1" applyAlignment="1">
      <alignment vertical="top"/>
    </xf>
    <xf numFmtId="0" fontId="5" fillId="0" borderId="0" xfId="0" applyFont="1" applyAlignment="1">
      <alignment horizontal="center" vertical="top"/>
    </xf>
    <xf numFmtId="0" fontId="5" fillId="0" borderId="0" xfId="0" applyFont="1" applyFill="1" applyAlignment="1">
      <alignment horizontal="center" vertical="top"/>
    </xf>
    <xf numFmtId="0" fontId="5" fillId="0" borderId="0" xfId="0" applyFont="1" applyAlignment="1">
      <alignment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8" fillId="3" borderId="4" xfId="0" applyFont="1" applyFill="1" applyBorder="1" applyAlignment="1">
      <alignment vertical="top"/>
    </xf>
    <xf numFmtId="0" fontId="5" fillId="3" borderId="5" xfId="0" applyFont="1" applyFill="1" applyBorder="1" applyAlignment="1">
      <alignment vertical="top"/>
    </xf>
    <xf numFmtId="0" fontId="5" fillId="4" borderId="4" xfId="0" applyFont="1" applyFill="1" applyBorder="1" applyAlignment="1">
      <alignment horizontal="center" vertical="top"/>
    </xf>
    <xf numFmtId="3" fontId="5" fillId="3" borderId="4" xfId="0" applyNumberFormat="1" applyFont="1" applyFill="1" applyBorder="1" applyAlignment="1">
      <alignment horizontal="center" vertical="top"/>
    </xf>
    <xf numFmtId="3" fontId="5" fillId="3" borderId="6" xfId="0" applyNumberFormat="1" applyFont="1" applyFill="1" applyBorder="1" applyAlignment="1">
      <alignment horizontal="center" vertical="top"/>
    </xf>
    <xf numFmtId="3" fontId="5" fillId="3" borderId="5" xfId="0" applyNumberFormat="1" applyFont="1" applyFill="1" applyBorder="1" applyAlignment="1">
      <alignment horizontal="center" vertical="top"/>
    </xf>
    <xf numFmtId="0" fontId="5" fillId="0" borderId="0" xfId="0" applyFont="1" applyFill="1" applyBorder="1" applyAlignment="1">
      <alignment horizontal="center" vertical="top"/>
    </xf>
    <xf numFmtId="0" fontId="5" fillId="3" borderId="7" xfId="0" applyFont="1" applyFill="1" applyBorder="1" applyAlignment="1">
      <alignment vertical="top"/>
    </xf>
    <xf numFmtId="0" fontId="5" fillId="3" borderId="8" xfId="0" applyFont="1" applyFill="1" applyBorder="1" applyAlignment="1">
      <alignment vertical="top" wrapText="1"/>
    </xf>
    <xf numFmtId="0" fontId="5" fillId="4" borderId="7" xfId="0" applyFont="1" applyFill="1" applyBorder="1" applyAlignment="1">
      <alignment horizontal="center" vertical="center"/>
    </xf>
    <xf numFmtId="0" fontId="5" fillId="3" borderId="8" xfId="0" applyFont="1" applyFill="1" applyBorder="1" applyAlignment="1">
      <alignment horizontal="left" vertical="top" indent="3"/>
    </xf>
    <xf numFmtId="0" fontId="9" fillId="4" borderId="7" xfId="0" applyFont="1" applyFill="1" applyBorder="1" applyAlignment="1">
      <alignment horizontal="center" vertical="top"/>
    </xf>
    <xf numFmtId="0" fontId="10" fillId="4" borderId="7" xfId="0" applyFont="1" applyFill="1" applyBorder="1" applyAlignment="1">
      <alignment horizontal="left" vertical="top"/>
    </xf>
    <xf numFmtId="0" fontId="5" fillId="4" borderId="9" xfId="0" applyFont="1" applyFill="1" applyBorder="1" applyAlignment="1">
      <alignment horizontal="center" vertical="top"/>
    </xf>
    <xf numFmtId="0" fontId="5" fillId="4" borderId="13" xfId="0" applyFont="1" applyFill="1" applyBorder="1" applyAlignment="1">
      <alignment horizontal="center" vertical="top"/>
    </xf>
    <xf numFmtId="0" fontId="5" fillId="0" borderId="14" xfId="0" applyFont="1" applyFill="1" applyBorder="1" applyAlignment="1">
      <alignment horizontal="center" vertical="top"/>
    </xf>
    <xf numFmtId="0" fontId="5" fillId="4" borderId="15" xfId="0" applyFont="1" applyFill="1" applyBorder="1" applyAlignment="1">
      <alignment horizontal="center" vertical="top"/>
    </xf>
    <xf numFmtId="0" fontId="5" fillId="4" borderId="16" xfId="0" applyFont="1" applyFill="1" applyBorder="1" applyAlignment="1">
      <alignment horizontal="center" vertical="top"/>
    </xf>
    <xf numFmtId="0" fontId="5" fillId="4" borderId="14" xfId="0" applyFont="1" applyFill="1" applyBorder="1" applyAlignment="1">
      <alignment horizontal="center" vertical="top"/>
    </xf>
    <xf numFmtId="0" fontId="5" fillId="3" borderId="17" xfId="0" applyFont="1" applyFill="1" applyBorder="1" applyAlignment="1">
      <alignment horizontal="center" vertical="center"/>
    </xf>
    <xf numFmtId="0" fontId="5" fillId="4" borderId="20" xfId="0" applyFont="1" applyFill="1" applyBorder="1" applyAlignment="1">
      <alignment horizontal="center" vertical="top"/>
    </xf>
    <xf numFmtId="0" fontId="5" fillId="4" borderId="24" xfId="0" applyFont="1" applyFill="1" applyBorder="1" applyAlignment="1">
      <alignment horizontal="center" vertical="top"/>
    </xf>
    <xf numFmtId="0" fontId="12" fillId="4" borderId="7" xfId="0" applyFont="1" applyFill="1" applyBorder="1" applyAlignment="1">
      <alignment horizontal="left" vertical="top"/>
    </xf>
    <xf numFmtId="0" fontId="11" fillId="4" borderId="24" xfId="0" applyFont="1" applyFill="1" applyBorder="1" applyAlignment="1">
      <alignment horizontal="center" vertical="top"/>
    </xf>
    <xf numFmtId="0" fontId="11" fillId="0" borderId="25" xfId="0" applyFont="1" applyFill="1" applyBorder="1" applyAlignment="1">
      <alignment horizontal="center" vertical="top"/>
    </xf>
    <xf numFmtId="0" fontId="11" fillId="4" borderId="26" xfId="0" applyFont="1" applyFill="1" applyBorder="1" applyAlignment="1">
      <alignment horizontal="center" vertical="top"/>
    </xf>
    <xf numFmtId="0" fontId="11" fillId="4" borderId="27" xfId="0" applyFont="1" applyFill="1" applyBorder="1" applyAlignment="1">
      <alignment horizontal="center" vertical="top"/>
    </xf>
    <xf numFmtId="0" fontId="11" fillId="4" borderId="25" xfId="0" applyFont="1" applyFill="1" applyBorder="1" applyAlignment="1">
      <alignment horizontal="center" vertical="top"/>
    </xf>
    <xf numFmtId="0" fontId="8" fillId="3" borderId="28" xfId="0" applyFont="1" applyFill="1" applyBorder="1" applyAlignment="1">
      <alignment vertical="top"/>
    </xf>
    <xf numFmtId="0" fontId="5" fillId="3" borderId="19" xfId="0" applyFont="1" applyFill="1" applyBorder="1" applyAlignment="1">
      <alignment vertical="top"/>
    </xf>
    <xf numFmtId="0" fontId="12" fillId="4" borderId="28" xfId="0" applyFont="1" applyFill="1" applyBorder="1" applyAlignment="1">
      <alignment horizontal="left" vertical="top"/>
    </xf>
    <xf numFmtId="3" fontId="5" fillId="3" borderId="28" xfId="0" applyNumberFormat="1" applyFont="1" applyFill="1" applyBorder="1" applyAlignment="1">
      <alignment horizontal="center" vertical="top"/>
    </xf>
    <xf numFmtId="3" fontId="5" fillId="3" borderId="29" xfId="0" applyNumberFormat="1" applyFont="1" applyFill="1" applyBorder="1" applyAlignment="1">
      <alignment horizontal="center" vertical="top"/>
    </xf>
    <xf numFmtId="3" fontId="5" fillId="3" borderId="19" xfId="0" applyNumberFormat="1" applyFont="1" applyFill="1" applyBorder="1" applyAlignment="1">
      <alignment horizontal="center" vertical="top"/>
    </xf>
    <xf numFmtId="0" fontId="5" fillId="3" borderId="30" xfId="0" applyFont="1" applyFill="1" applyBorder="1" applyAlignment="1">
      <alignment horizontal="center" vertical="center"/>
    </xf>
    <xf numFmtId="0" fontId="11" fillId="3" borderId="8" xfId="0" applyFont="1" applyFill="1" applyBorder="1" applyAlignment="1">
      <alignment horizontal="left" vertical="top" indent="3"/>
    </xf>
    <xf numFmtId="0" fontId="8" fillId="3" borderId="34" xfId="0" applyFont="1" applyFill="1" applyBorder="1" applyAlignment="1">
      <alignment vertical="top"/>
    </xf>
    <xf numFmtId="0" fontId="5" fillId="3" borderId="35" xfId="0" applyFont="1" applyFill="1" applyBorder="1" applyAlignment="1">
      <alignment vertical="top"/>
    </xf>
    <xf numFmtId="0" fontId="12" fillId="4" borderId="36" xfId="0" applyFont="1" applyFill="1" applyBorder="1" applyAlignment="1">
      <alignment horizontal="left" vertical="top"/>
    </xf>
    <xf numFmtId="3" fontId="5" fillId="3" borderId="36" xfId="0" applyNumberFormat="1" applyFont="1" applyFill="1" applyBorder="1" applyAlignment="1">
      <alignment horizontal="center" vertical="center"/>
    </xf>
    <xf numFmtId="0" fontId="12" fillId="4" borderId="38" xfId="0" applyFont="1" applyFill="1" applyBorder="1" applyAlignment="1">
      <alignment horizontal="left" vertical="top"/>
    </xf>
    <xf numFmtId="3" fontId="5" fillId="3" borderId="39" xfId="0" applyNumberFormat="1" applyFont="1" applyFill="1" applyBorder="1" applyAlignment="1">
      <alignment horizontal="center" vertical="center"/>
    </xf>
    <xf numFmtId="3" fontId="5" fillId="3" borderId="40" xfId="0" applyNumberFormat="1" applyFont="1" applyFill="1" applyBorder="1" applyAlignment="1">
      <alignment horizontal="center" vertical="center"/>
    </xf>
    <xf numFmtId="3" fontId="5" fillId="3" borderId="41" xfId="0" applyNumberFormat="1" applyFont="1" applyFill="1" applyBorder="1" applyAlignment="1">
      <alignment horizontal="center" vertical="center"/>
    </xf>
    <xf numFmtId="3" fontId="5" fillId="3" borderId="42" xfId="0" applyNumberFormat="1" applyFont="1" applyFill="1" applyBorder="1" applyAlignment="1">
      <alignment horizontal="center" vertical="center"/>
    </xf>
    <xf numFmtId="3" fontId="5" fillId="3" borderId="43" xfId="0" applyNumberFormat="1" applyFont="1" applyFill="1" applyBorder="1" applyAlignment="1">
      <alignment horizontal="center" vertical="center"/>
    </xf>
    <xf numFmtId="0" fontId="5" fillId="3" borderId="46" xfId="0" applyFont="1" applyFill="1" applyBorder="1" applyAlignment="1">
      <alignment vertical="top"/>
    </xf>
    <xf numFmtId="0" fontId="11" fillId="3" borderId="47" xfId="0" applyFont="1" applyFill="1" applyBorder="1" applyAlignment="1">
      <alignment horizontal="left" vertical="top" indent="3"/>
    </xf>
    <xf numFmtId="0" fontId="12" fillId="4" borderId="46" xfId="0" applyFont="1" applyFill="1" applyBorder="1" applyAlignment="1">
      <alignment horizontal="left" vertical="top"/>
    </xf>
    <xf numFmtId="0" fontId="5" fillId="3" borderId="48"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0" xfId="0" applyFont="1" applyFill="1" applyBorder="1" applyAlignment="1">
      <alignment horizontal="center" vertical="center"/>
    </xf>
    <xf numFmtId="0" fontId="13" fillId="2" borderId="1" xfId="0" applyFont="1" applyFill="1" applyBorder="1"/>
    <xf numFmtId="0" fontId="14" fillId="2" borderId="2" xfId="0" applyFont="1" applyFill="1" applyBorder="1"/>
    <xf numFmtId="0" fontId="15" fillId="2" borderId="3" xfId="0" applyFont="1" applyFill="1" applyBorder="1" applyAlignment="1">
      <alignment horizontal="center"/>
    </xf>
    <xf numFmtId="0" fontId="4" fillId="3" borderId="7" xfId="0" applyFont="1" applyFill="1" applyBorder="1" applyAlignment="1">
      <alignment vertical="top"/>
    </xf>
    <xf numFmtId="0" fontId="5" fillId="3" borderId="51" xfId="0" applyFont="1" applyFill="1" applyBorder="1" applyAlignment="1">
      <alignment vertical="top" wrapText="1"/>
    </xf>
    <xf numFmtId="0" fontId="5" fillId="3" borderId="38" xfId="0" applyFont="1" applyFill="1" applyBorder="1" applyAlignment="1">
      <alignment horizontal="center" vertical="top" wrapText="1"/>
    </xf>
    <xf numFmtId="0" fontId="5" fillId="3" borderId="0" xfId="0" applyFont="1" applyFill="1" applyBorder="1" applyAlignment="1">
      <alignment horizontal="left" vertical="top" indent="3"/>
    </xf>
    <xf numFmtId="164" fontId="5" fillId="4" borderId="0" xfId="3" applyNumberFormat="1" applyFont="1" applyFill="1" applyBorder="1" applyAlignment="1">
      <alignment horizontal="center" vertical="top"/>
    </xf>
    <xf numFmtId="0" fontId="5" fillId="3" borderId="45" xfId="0" applyFont="1" applyFill="1" applyBorder="1" applyAlignment="1">
      <alignment horizontal="left" vertical="top" wrapText="1"/>
    </xf>
    <xf numFmtId="0" fontId="5" fillId="3" borderId="0" xfId="0" applyFont="1" applyFill="1" applyBorder="1" applyAlignment="1">
      <alignment horizontal="center" vertical="top" wrapText="1"/>
    </xf>
    <xf numFmtId="0" fontId="10" fillId="4" borderId="46" xfId="0" applyFont="1" applyFill="1" applyBorder="1" applyAlignment="1">
      <alignment horizontal="left" vertical="top"/>
    </xf>
    <xf numFmtId="0" fontId="9" fillId="0" borderId="0" xfId="0" applyFont="1"/>
    <xf numFmtId="0" fontId="8" fillId="0" borderId="0" xfId="0" applyFont="1" applyAlignment="1">
      <alignment vertical="top"/>
    </xf>
    <xf numFmtId="0" fontId="16" fillId="0" borderId="0" xfId="1" applyFont="1" applyAlignment="1" applyProtection="1">
      <alignment vertical="top"/>
    </xf>
    <xf numFmtId="0" fontId="17" fillId="2" borderId="38" xfId="0" applyFont="1" applyFill="1" applyBorder="1" applyAlignment="1">
      <alignment vertical="top"/>
    </xf>
    <xf numFmtId="0" fontId="7" fillId="2" borderId="52" xfId="0" applyFont="1" applyFill="1" applyBorder="1" applyAlignment="1">
      <alignment vertical="top"/>
    </xf>
    <xf numFmtId="0" fontId="7" fillId="2" borderId="52" xfId="0" applyFont="1" applyFill="1" applyBorder="1" applyAlignment="1">
      <alignment horizontal="center" vertical="top"/>
    </xf>
    <xf numFmtId="0" fontId="7" fillId="2" borderId="53" xfId="0" applyFont="1" applyFill="1" applyBorder="1" applyAlignment="1">
      <alignment horizontal="center" vertical="top"/>
    </xf>
    <xf numFmtId="0" fontId="7" fillId="2" borderId="46" xfId="0" applyFont="1" applyFill="1" applyBorder="1" applyAlignment="1">
      <alignment vertical="top" wrapText="1"/>
    </xf>
    <xf numFmtId="0" fontId="7" fillId="2" borderId="54" xfId="0" applyFont="1" applyFill="1" applyBorder="1" applyAlignment="1">
      <alignment vertical="top"/>
    </xf>
    <xf numFmtId="0" fontId="7" fillId="2" borderId="54" xfId="0" applyFont="1" applyFill="1" applyBorder="1" applyAlignment="1">
      <alignment horizontal="center" vertical="top"/>
    </xf>
    <xf numFmtId="0" fontId="7" fillId="2" borderId="47" xfId="0" applyFont="1" applyFill="1" applyBorder="1" applyAlignment="1">
      <alignment horizontal="center" vertical="top"/>
    </xf>
    <xf numFmtId="0" fontId="18" fillId="0" borderId="0" xfId="0" applyFont="1" applyAlignment="1">
      <alignment vertical="top"/>
    </xf>
    <xf numFmtId="0" fontId="9" fillId="0" borderId="55" xfId="0" applyFont="1" applyBorder="1" applyAlignment="1">
      <alignment horizontal="center" vertical="top" wrapText="1"/>
    </xf>
    <xf numFmtId="0" fontId="18" fillId="0" borderId="0" xfId="0" applyFont="1" applyFill="1" applyAlignment="1">
      <alignment horizontal="center" vertical="top"/>
    </xf>
    <xf numFmtId="0" fontId="9" fillId="0" borderId="56" xfId="0" applyFont="1" applyBorder="1" applyAlignment="1">
      <alignment horizontal="center" vertical="top" wrapText="1"/>
    </xf>
    <xf numFmtId="0" fontId="18" fillId="0" borderId="57" xfId="0" applyFont="1" applyBorder="1" applyAlignment="1">
      <alignment horizontal="center" vertical="top" wrapText="1"/>
    </xf>
    <xf numFmtId="0" fontId="18" fillId="0" borderId="58" xfId="0" applyFont="1" applyBorder="1" applyAlignment="1">
      <alignment vertical="top"/>
    </xf>
    <xf numFmtId="0" fontId="18" fillId="0" borderId="59" xfId="0" applyFont="1" applyBorder="1" applyAlignment="1">
      <alignment vertical="top"/>
    </xf>
    <xf numFmtId="0" fontId="18" fillId="0" borderId="60" xfId="0" applyFont="1" applyBorder="1" applyAlignment="1">
      <alignment vertical="top"/>
    </xf>
    <xf numFmtId="0" fontId="18" fillId="0" borderId="0" xfId="0" applyFont="1" applyBorder="1" applyAlignment="1">
      <alignment horizontal="center" vertical="top" wrapText="1"/>
    </xf>
    <xf numFmtId="3" fontId="5" fillId="4" borderId="61" xfId="0" applyNumberFormat="1" applyFont="1" applyFill="1" applyBorder="1" applyAlignment="1">
      <alignment horizontal="center" vertical="top"/>
    </xf>
    <xf numFmtId="3" fontId="5" fillId="4" borderId="62" xfId="0" applyNumberFormat="1" applyFont="1" applyFill="1" applyBorder="1" applyAlignment="1">
      <alignment horizontal="center" vertical="top"/>
    </xf>
    <xf numFmtId="3" fontId="5" fillId="3" borderId="17" xfId="0" applyNumberFormat="1" applyFont="1" applyFill="1" applyBorder="1" applyAlignment="1">
      <alignment horizontal="center" vertical="center"/>
    </xf>
    <xf numFmtId="0" fontId="7" fillId="2" borderId="66" xfId="0" applyFont="1" applyFill="1" applyBorder="1" applyAlignment="1">
      <alignment vertical="center"/>
    </xf>
    <xf numFmtId="0" fontId="7" fillId="2" borderId="67" xfId="0" applyFont="1" applyFill="1" applyBorder="1" applyAlignment="1">
      <alignment vertical="center"/>
    </xf>
    <xf numFmtId="0" fontId="7" fillId="2" borderId="52"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7" xfId="0" applyFont="1" applyFill="1" applyBorder="1" applyAlignment="1">
      <alignment horizontal="center" vertical="center"/>
    </xf>
    <xf numFmtId="0" fontId="21" fillId="0" borderId="0" xfId="0" applyFont="1"/>
    <xf numFmtId="0" fontId="5" fillId="3" borderId="69" xfId="0" applyFont="1" applyFill="1" applyBorder="1" applyAlignment="1">
      <alignment horizontal="center" vertical="center"/>
    </xf>
    <xf numFmtId="0" fontId="22" fillId="0" borderId="0" xfId="0" applyFont="1"/>
    <xf numFmtId="0" fontId="5" fillId="3" borderId="8" xfId="0" applyFont="1" applyFill="1" applyBorder="1" applyAlignment="1" applyProtection="1">
      <alignment vertical="top" wrapText="1"/>
      <protection locked="0"/>
    </xf>
    <xf numFmtId="0" fontId="9" fillId="0" borderId="0" xfId="0" applyFont="1" applyAlignment="1">
      <alignment horizontal="center"/>
    </xf>
    <xf numFmtId="3" fontId="5" fillId="4" borderId="71" xfId="0" applyNumberFormat="1" applyFont="1" applyFill="1" applyBorder="1" applyAlignment="1">
      <alignment horizontal="center" vertical="top"/>
    </xf>
    <xf numFmtId="0" fontId="4" fillId="0" borderId="0" xfId="0" applyFont="1"/>
    <xf numFmtId="3" fontId="5" fillId="4" borderId="9" xfId="0" applyNumberFormat="1" applyFont="1" applyFill="1" applyBorder="1" applyAlignment="1">
      <alignment horizontal="center" vertical="top"/>
    </xf>
    <xf numFmtId="3" fontId="5" fillId="4" borderId="10" xfId="0" applyNumberFormat="1" applyFont="1" applyFill="1" applyBorder="1" applyAlignment="1">
      <alignment horizontal="center" vertical="top"/>
    </xf>
    <xf numFmtId="3" fontId="5" fillId="4" borderId="11" xfId="0" applyNumberFormat="1" applyFont="1" applyFill="1" applyBorder="1" applyAlignment="1">
      <alignment horizontal="center" vertical="top"/>
    </xf>
    <xf numFmtId="3" fontId="5" fillId="4" borderId="12" xfId="0" applyNumberFormat="1" applyFont="1" applyFill="1" applyBorder="1" applyAlignment="1">
      <alignment horizontal="center" vertical="top"/>
    </xf>
    <xf numFmtId="3" fontId="5" fillId="4" borderId="13" xfId="0" applyNumberFormat="1" applyFont="1" applyFill="1" applyBorder="1" applyAlignment="1">
      <alignment horizontal="center" vertical="top"/>
    </xf>
    <xf numFmtId="3" fontId="5" fillId="4" borderId="14" xfId="0" applyNumberFormat="1" applyFont="1" applyFill="1" applyBorder="1" applyAlignment="1">
      <alignment horizontal="center" vertical="top"/>
    </xf>
    <xf numFmtId="0" fontId="5" fillId="0" borderId="0" xfId="0" applyFont="1"/>
    <xf numFmtId="3" fontId="5" fillId="3" borderId="73" xfId="0" applyNumberFormat="1" applyFont="1" applyFill="1" applyBorder="1" applyAlignment="1">
      <alignment horizontal="center" vertical="center"/>
    </xf>
    <xf numFmtId="3" fontId="5" fillId="4" borderId="21" xfId="0" applyNumberFormat="1" applyFont="1" applyFill="1" applyBorder="1" applyAlignment="1">
      <alignment horizontal="center" vertical="top"/>
    </xf>
    <xf numFmtId="3" fontId="5" fillId="4" borderId="23" xfId="0" applyNumberFormat="1" applyFont="1" applyFill="1" applyBorder="1" applyAlignment="1">
      <alignment horizontal="center" vertical="top"/>
    </xf>
    <xf numFmtId="3" fontId="5" fillId="4" borderId="22" xfId="0" applyNumberFormat="1" applyFont="1" applyFill="1" applyBorder="1" applyAlignment="1">
      <alignment horizontal="center" vertical="top"/>
    </xf>
    <xf numFmtId="3" fontId="5" fillId="4" borderId="75" xfId="0" applyNumberFormat="1" applyFont="1" applyFill="1" applyBorder="1" applyAlignment="1">
      <alignment horizontal="center" vertical="top"/>
    </xf>
    <xf numFmtId="0" fontId="12" fillId="4" borderId="76" xfId="0" applyFont="1" applyFill="1" applyBorder="1" applyAlignment="1">
      <alignment horizontal="center" vertical="top"/>
    </xf>
    <xf numFmtId="3" fontId="11" fillId="4" borderId="27" xfId="0" applyNumberFormat="1" applyFont="1" applyFill="1" applyBorder="1" applyAlignment="1">
      <alignment horizontal="center" vertical="top"/>
    </xf>
    <xf numFmtId="3" fontId="11" fillId="4" borderId="25" xfId="0" applyNumberFormat="1" applyFont="1" applyFill="1" applyBorder="1" applyAlignment="1">
      <alignment horizontal="center" vertical="top"/>
    </xf>
    <xf numFmtId="3" fontId="11" fillId="4" borderId="77" xfId="0" applyNumberFormat="1" applyFont="1" applyFill="1" applyBorder="1" applyAlignment="1">
      <alignment horizontal="center" vertical="top"/>
    </xf>
    <xf numFmtId="3" fontId="11" fillId="4" borderId="26" xfId="0" applyNumberFormat="1" applyFont="1" applyFill="1" applyBorder="1" applyAlignment="1">
      <alignment horizontal="center" vertical="top"/>
    </xf>
    <xf numFmtId="0" fontId="12" fillId="3" borderId="78" xfId="0" applyFont="1" applyFill="1" applyBorder="1" applyAlignment="1">
      <alignment horizontal="center" vertical="top"/>
    </xf>
    <xf numFmtId="3" fontId="5" fillId="3" borderId="64" xfId="0" applyNumberFormat="1" applyFont="1" applyFill="1" applyBorder="1" applyAlignment="1">
      <alignment horizontal="center" vertical="top"/>
    </xf>
    <xf numFmtId="0" fontId="8" fillId="3" borderId="36" xfId="0" applyFont="1" applyFill="1" applyBorder="1" applyAlignment="1">
      <alignment vertical="top"/>
    </xf>
    <xf numFmtId="0" fontId="12" fillId="3" borderId="79" xfId="0" applyFont="1" applyFill="1" applyBorder="1" applyAlignment="1">
      <alignment horizontal="center" vertical="top"/>
    </xf>
    <xf numFmtId="3" fontId="5" fillId="3" borderId="37" xfId="0" applyNumberFormat="1" applyFont="1" applyFill="1" applyBorder="1" applyAlignment="1">
      <alignment horizontal="center" vertical="top"/>
    </xf>
    <xf numFmtId="0" fontId="5" fillId="3" borderId="38" xfId="0" applyFont="1" applyFill="1" applyBorder="1" applyAlignment="1">
      <alignment vertical="top"/>
    </xf>
    <xf numFmtId="0" fontId="12" fillId="3" borderId="80" xfId="0" applyFont="1" applyFill="1" applyBorder="1" applyAlignment="1">
      <alignment horizontal="center" vertical="top"/>
    </xf>
    <xf numFmtId="3" fontId="5" fillId="3" borderId="32" xfId="0" applyNumberFormat="1" applyFont="1" applyFill="1" applyBorder="1" applyAlignment="1">
      <alignment horizontal="center" vertical="center"/>
    </xf>
    <xf numFmtId="0" fontId="12" fillId="3" borderId="76" xfId="0" applyFont="1" applyFill="1" applyBorder="1" applyAlignment="1">
      <alignment horizontal="center" vertical="top"/>
    </xf>
    <xf numFmtId="3" fontId="5" fillId="3" borderId="9" xfId="0" applyNumberFormat="1" applyFont="1" applyFill="1" applyBorder="1" applyAlignment="1">
      <alignment horizontal="center" vertical="top"/>
    </xf>
    <xf numFmtId="0" fontId="12" fillId="3" borderId="86" xfId="0" applyFont="1" applyFill="1" applyBorder="1" applyAlignment="1">
      <alignment horizontal="center" vertical="top"/>
    </xf>
    <xf numFmtId="3" fontId="5" fillId="3" borderId="87" xfId="0" applyNumberFormat="1" applyFont="1" applyFill="1" applyBorder="1" applyAlignment="1">
      <alignment horizontal="center" vertical="top"/>
    </xf>
    <xf numFmtId="3" fontId="5" fillId="3" borderId="88" xfId="0" applyNumberFormat="1" applyFont="1" applyFill="1" applyBorder="1" applyAlignment="1">
      <alignment horizontal="center" vertical="top"/>
    </xf>
    <xf numFmtId="3" fontId="5" fillId="3" borderId="89" xfId="0" applyNumberFormat="1" applyFont="1" applyFill="1" applyBorder="1" applyAlignment="1">
      <alignment horizontal="center" vertical="top"/>
    </xf>
    <xf numFmtId="0" fontId="14" fillId="2" borderId="90" xfId="0" applyFont="1" applyFill="1" applyBorder="1"/>
    <xf numFmtId="0" fontId="14" fillId="2" borderId="91" xfId="0" applyFont="1" applyFill="1" applyBorder="1" applyAlignment="1">
      <alignment horizontal="center"/>
    </xf>
    <xf numFmtId="0" fontId="5" fillId="3" borderId="92" xfId="0" applyFont="1" applyFill="1" applyBorder="1" applyAlignment="1">
      <alignment vertical="top" wrapText="1"/>
    </xf>
    <xf numFmtId="164" fontId="3" fillId="3" borderId="0" xfId="3" applyNumberFormat="1" applyFont="1" applyFill="1" applyBorder="1" applyAlignment="1">
      <alignment horizontal="center" vertical="top"/>
    </xf>
    <xf numFmtId="164" fontId="3" fillId="3" borderId="8" xfId="3" applyNumberFormat="1" applyFont="1" applyFill="1" applyBorder="1" applyAlignment="1">
      <alignment horizontal="center" vertical="top"/>
    </xf>
    <xf numFmtId="0" fontId="10" fillId="3" borderId="7" xfId="0" applyFont="1" applyFill="1" applyBorder="1" applyAlignment="1">
      <alignment horizontal="left" vertical="top"/>
    </xf>
    <xf numFmtId="0" fontId="5" fillId="3" borderId="93" xfId="0" applyFont="1" applyFill="1" applyBorder="1" applyAlignment="1">
      <alignment horizontal="left" vertical="top" wrapText="1"/>
    </xf>
    <xf numFmtId="0" fontId="5" fillId="3" borderId="7" xfId="0" applyFont="1" applyFill="1" applyBorder="1" applyAlignment="1">
      <alignment horizontal="center" vertical="top" wrapText="1"/>
    </xf>
    <xf numFmtId="0" fontId="5" fillId="3" borderId="93" xfId="0" applyFont="1" applyFill="1" applyBorder="1" applyAlignment="1">
      <alignment horizontal="left" vertical="top" indent="3"/>
    </xf>
    <xf numFmtId="0" fontId="9" fillId="0" borderId="8" xfId="0" applyFont="1" applyBorder="1"/>
    <xf numFmtId="0" fontId="4" fillId="0" borderId="0" xfId="0" applyFont="1" applyBorder="1"/>
    <xf numFmtId="0" fontId="9" fillId="0" borderId="0" xfId="0" applyFont="1" applyFill="1" applyBorder="1"/>
    <xf numFmtId="0" fontId="5" fillId="0" borderId="0" xfId="0" applyFont="1" applyFill="1" applyBorder="1" applyAlignment="1">
      <alignment vertical="top"/>
    </xf>
    <xf numFmtId="0" fontId="11" fillId="0" borderId="0" xfId="0" applyFont="1" applyFill="1" applyBorder="1" applyAlignment="1">
      <alignment horizontal="left" vertical="top" indent="3"/>
    </xf>
    <xf numFmtId="0" fontId="10" fillId="0" borderId="0" xfId="0" applyFont="1" applyFill="1" applyBorder="1" applyAlignment="1">
      <alignment horizontal="left" vertical="top"/>
    </xf>
    <xf numFmtId="164" fontId="11" fillId="0" borderId="0" xfId="3" applyNumberFormat="1" applyFont="1" applyFill="1" applyBorder="1" applyAlignment="1">
      <alignment horizontal="center" vertical="top"/>
    </xf>
    <xf numFmtId="0" fontId="0" fillId="0" borderId="0" xfId="0" applyFill="1" applyBorder="1"/>
    <xf numFmtId="0" fontId="7" fillId="2" borderId="7" xfId="0" applyFont="1" applyFill="1" applyBorder="1" applyAlignment="1">
      <alignment vertical="top"/>
    </xf>
    <xf numFmtId="0" fontId="7" fillId="2" borderId="0" xfId="0" applyFont="1" applyFill="1" applyBorder="1" applyAlignment="1">
      <alignment vertical="top"/>
    </xf>
    <xf numFmtId="0" fontId="7" fillId="2" borderId="0" xfId="0" applyFont="1" applyFill="1" applyBorder="1" applyAlignment="1">
      <alignment horizontal="center" vertical="top"/>
    </xf>
    <xf numFmtId="0" fontId="7" fillId="2" borderId="8" xfId="0" applyFont="1" applyFill="1" applyBorder="1" applyAlignment="1">
      <alignment horizontal="center" vertical="top"/>
    </xf>
    <xf numFmtId="0" fontId="18" fillId="0" borderId="56" xfId="0" applyFont="1" applyBorder="1" applyAlignment="1">
      <alignment horizontal="center" vertical="top" wrapText="1"/>
    </xf>
    <xf numFmtId="0" fontId="5" fillId="0" borderId="56" xfId="0" applyFont="1" applyBorder="1" applyAlignment="1">
      <alignment vertical="top" wrapText="1"/>
    </xf>
    <xf numFmtId="0" fontId="5" fillId="0" borderId="57" xfId="0" applyFont="1" applyBorder="1" applyAlignment="1">
      <alignment vertical="top" wrapText="1"/>
    </xf>
    <xf numFmtId="0" fontId="4" fillId="4" borderId="0" xfId="0" applyFont="1" applyFill="1" applyBorder="1" applyAlignment="1">
      <alignment vertical="top"/>
    </xf>
    <xf numFmtId="0" fontId="4" fillId="4" borderId="0" xfId="0" applyFont="1" applyFill="1" applyBorder="1"/>
    <xf numFmtId="0" fontId="4" fillId="4" borderId="0" xfId="0" applyFont="1" applyFill="1" applyBorder="1" applyAlignment="1">
      <alignment horizontal="center"/>
    </xf>
    <xf numFmtId="0" fontId="5" fillId="3" borderId="94" xfId="0" applyFont="1" applyFill="1" applyBorder="1" applyAlignment="1">
      <alignment horizontal="center" vertical="top"/>
    </xf>
    <xf numFmtId="0" fontId="5" fillId="3" borderId="8" xfId="0" applyFont="1" applyFill="1" applyBorder="1" applyAlignment="1">
      <alignment vertical="top"/>
    </xf>
    <xf numFmtId="0" fontId="5" fillId="3" borderId="76" xfId="0" applyFont="1" applyFill="1" applyBorder="1" applyAlignment="1">
      <alignment horizontal="center" vertical="top"/>
    </xf>
    <xf numFmtId="3" fontId="5" fillId="3" borderId="95" xfId="0" applyNumberFormat="1" applyFont="1" applyFill="1" applyBorder="1" applyAlignment="1">
      <alignment horizontal="center" vertical="top"/>
    </xf>
    <xf numFmtId="0" fontId="5" fillId="4" borderId="76" xfId="0" applyFont="1" applyFill="1" applyBorder="1" applyAlignment="1">
      <alignment horizontal="center" vertical="top"/>
    </xf>
    <xf numFmtId="3" fontId="5" fillId="4" borderId="97" xfId="0" applyNumberFormat="1" applyFont="1" applyFill="1" applyBorder="1" applyAlignment="1">
      <alignment horizontal="center" vertical="top"/>
    </xf>
    <xf numFmtId="3" fontId="5" fillId="4" borderId="98" xfId="0" applyNumberFormat="1" applyFont="1" applyFill="1" applyBorder="1" applyAlignment="1">
      <alignment horizontal="center" vertical="top"/>
    </xf>
    <xf numFmtId="3" fontId="5" fillId="4" borderId="99" xfId="0" applyNumberFormat="1" applyFont="1" applyFill="1" applyBorder="1" applyAlignment="1">
      <alignment horizontal="center" vertical="top"/>
    </xf>
    <xf numFmtId="3" fontId="5" fillId="3" borderId="44" xfId="0" applyNumberFormat="1" applyFont="1" applyFill="1" applyBorder="1" applyAlignment="1">
      <alignment horizontal="center" vertical="top"/>
    </xf>
    <xf numFmtId="3" fontId="5" fillId="4" borderId="27" xfId="0" applyNumberFormat="1" applyFont="1" applyFill="1" applyBorder="1" applyAlignment="1">
      <alignment horizontal="center" vertical="top"/>
    </xf>
    <xf numFmtId="3" fontId="5" fillId="4" borderId="25" xfId="0" applyNumberFormat="1" applyFont="1" applyFill="1" applyBorder="1" applyAlignment="1">
      <alignment horizontal="center" vertical="top"/>
    </xf>
    <xf numFmtId="0" fontId="5" fillId="3" borderId="78" xfId="0" applyFont="1" applyFill="1" applyBorder="1" applyAlignment="1">
      <alignment horizontal="center" vertical="top"/>
    </xf>
    <xf numFmtId="3" fontId="5" fillId="4" borderId="95" xfId="0" applyNumberFormat="1" applyFont="1" applyFill="1" applyBorder="1" applyAlignment="1">
      <alignment horizontal="center" vertical="top"/>
    </xf>
    <xf numFmtId="3" fontId="5" fillId="4" borderId="81" xfId="0" applyNumberFormat="1" applyFont="1" applyFill="1" applyBorder="1" applyAlignment="1">
      <alignment horizontal="center" vertical="top"/>
    </xf>
    <xf numFmtId="3" fontId="5" fillId="4" borderId="82" xfId="0" applyNumberFormat="1" applyFont="1" applyFill="1" applyBorder="1" applyAlignment="1">
      <alignment horizontal="center" vertical="top"/>
    </xf>
    <xf numFmtId="3" fontId="5" fillId="4" borderId="44" xfId="0" applyNumberFormat="1" applyFont="1" applyFill="1" applyBorder="1" applyAlignment="1">
      <alignment horizontal="center" vertical="top"/>
    </xf>
    <xf numFmtId="3" fontId="5" fillId="4" borderId="84" xfId="0" applyNumberFormat="1" applyFont="1" applyFill="1" applyBorder="1" applyAlignment="1">
      <alignment horizontal="center" vertical="top"/>
    </xf>
    <xf numFmtId="3" fontId="5" fillId="4" borderId="85" xfId="0" applyNumberFormat="1" applyFont="1" applyFill="1" applyBorder="1" applyAlignment="1">
      <alignment horizontal="center" vertical="top"/>
    </xf>
    <xf numFmtId="3" fontId="11" fillId="4" borderId="101" xfId="0" applyNumberFormat="1" applyFont="1" applyFill="1" applyBorder="1" applyAlignment="1">
      <alignment horizontal="center" vertical="top"/>
    </xf>
    <xf numFmtId="3" fontId="11" fillId="4" borderId="102" xfId="0" applyNumberFormat="1" applyFont="1" applyFill="1" applyBorder="1" applyAlignment="1">
      <alignment horizontal="center" vertical="top"/>
    </xf>
    <xf numFmtId="3" fontId="11" fillId="4" borderId="103" xfId="0" applyNumberFormat="1" applyFont="1" applyFill="1" applyBorder="1" applyAlignment="1">
      <alignment horizontal="center" vertical="top"/>
    </xf>
    <xf numFmtId="3" fontId="11" fillId="4" borderId="104" xfId="0" applyNumberFormat="1" applyFont="1" applyFill="1" applyBorder="1" applyAlignment="1">
      <alignment horizontal="center" vertical="top"/>
    </xf>
    <xf numFmtId="3" fontId="5" fillId="3" borderId="97" xfId="0" applyNumberFormat="1" applyFont="1" applyFill="1" applyBorder="1" applyAlignment="1">
      <alignment horizontal="center" vertical="top"/>
    </xf>
    <xf numFmtId="3" fontId="5" fillId="3" borderId="105" xfId="0" applyNumberFormat="1" applyFont="1" applyFill="1" applyBorder="1" applyAlignment="1">
      <alignment horizontal="center" vertical="top"/>
    </xf>
    <xf numFmtId="0" fontId="5" fillId="3" borderId="47" xfId="0" applyFont="1" applyFill="1" applyBorder="1" applyAlignment="1">
      <alignment vertical="top"/>
    </xf>
    <xf numFmtId="0" fontId="5" fillId="3" borderId="86" xfId="0" applyFont="1" applyFill="1" applyBorder="1" applyAlignment="1">
      <alignment horizontal="center" vertical="top"/>
    </xf>
    <xf numFmtId="0" fontId="5" fillId="4" borderId="0" xfId="0" applyFont="1" applyFill="1" applyBorder="1" applyAlignment="1">
      <alignment vertical="top"/>
    </xf>
    <xf numFmtId="0" fontId="5" fillId="4" borderId="0" xfId="0" applyFont="1" applyFill="1" applyBorder="1" applyAlignment="1">
      <alignment horizontal="center" vertical="top"/>
    </xf>
    <xf numFmtId="0" fontId="14" fillId="2" borderId="3" xfId="0" applyFont="1" applyFill="1" applyBorder="1"/>
    <xf numFmtId="0" fontId="14" fillId="2" borderId="3" xfId="0" applyFont="1" applyFill="1" applyBorder="1" applyAlignment="1">
      <alignment horizontal="center"/>
    </xf>
    <xf numFmtId="0" fontId="5" fillId="3" borderId="108" xfId="0" applyFont="1" applyFill="1" applyBorder="1" applyAlignment="1">
      <alignment vertical="top" wrapText="1"/>
    </xf>
    <xf numFmtId="0" fontId="23" fillId="3" borderId="52" xfId="0" applyFont="1" applyFill="1" applyBorder="1" applyAlignment="1">
      <alignment horizontal="center" vertical="top" wrapText="1"/>
    </xf>
    <xf numFmtId="164" fontId="3" fillId="3" borderId="52" xfId="3" applyNumberFormat="1" applyFont="1" applyFill="1" applyBorder="1" applyAlignment="1">
      <alignment horizontal="center" vertical="top"/>
    </xf>
    <xf numFmtId="164" fontId="3" fillId="3" borderId="53" xfId="3" applyNumberFormat="1" applyFont="1" applyFill="1" applyBorder="1" applyAlignment="1">
      <alignment horizontal="center" vertical="top"/>
    </xf>
    <xf numFmtId="0" fontId="5" fillId="3" borderId="0" xfId="0" applyFont="1" applyFill="1" applyBorder="1" applyAlignment="1">
      <alignment horizontal="left" vertical="top" wrapText="1" indent="3"/>
    </xf>
    <xf numFmtId="0" fontId="23" fillId="0" borderId="109" xfId="0" applyFont="1" applyFill="1" applyBorder="1" applyAlignment="1">
      <alignment horizontal="center" vertical="top" wrapText="1"/>
    </xf>
    <xf numFmtId="164" fontId="3" fillId="0" borderId="109" xfId="3" applyNumberFormat="1" applyFont="1" applyFill="1" applyBorder="1" applyAlignment="1">
      <alignment horizontal="center" vertical="top"/>
    </xf>
    <xf numFmtId="0" fontId="5" fillId="3" borderId="111" xfId="0" applyFont="1" applyFill="1" applyBorder="1" applyAlignment="1">
      <alignment horizontal="left" vertical="top" indent="5"/>
    </xf>
    <xf numFmtId="0" fontId="23" fillId="0" borderId="0" xfId="0" applyFont="1" applyBorder="1" applyAlignment="1">
      <alignment horizontal="center" vertical="top" wrapText="1"/>
    </xf>
    <xf numFmtId="164" fontId="3" fillId="4" borderId="0" xfId="3" applyNumberFormat="1" applyFont="1" applyFill="1" applyBorder="1" applyAlignment="1">
      <alignment horizontal="center" vertical="top"/>
    </xf>
    <xf numFmtId="164" fontId="3" fillId="4" borderId="112" xfId="3" applyNumberFormat="1" applyFont="1" applyFill="1" applyBorder="1" applyAlignment="1">
      <alignment horizontal="center" vertical="top"/>
    </xf>
    <xf numFmtId="0" fontId="5" fillId="3" borderId="109" xfId="0" applyFont="1" applyFill="1" applyBorder="1" applyAlignment="1">
      <alignment horizontal="left" vertical="top" indent="3"/>
    </xf>
    <xf numFmtId="0" fontId="23" fillId="0" borderId="109" xfId="0" applyFont="1" applyBorder="1" applyAlignment="1">
      <alignment horizontal="center" vertical="top" wrapText="1"/>
    </xf>
    <xf numFmtId="164" fontId="3" fillId="4" borderId="109" xfId="3" applyNumberFormat="1" applyFont="1" applyFill="1" applyBorder="1" applyAlignment="1">
      <alignment horizontal="center" vertical="top"/>
    </xf>
    <xf numFmtId="164" fontId="3" fillId="4" borderId="110" xfId="3" applyNumberFormat="1" applyFont="1" applyFill="1" applyBorder="1" applyAlignment="1">
      <alignment horizontal="center" vertical="top"/>
    </xf>
    <xf numFmtId="0" fontId="5" fillId="3" borderId="108" xfId="0" applyFont="1" applyFill="1" applyBorder="1" applyAlignment="1">
      <alignment horizontal="left" vertical="top" wrapText="1"/>
    </xf>
    <xf numFmtId="0" fontId="5" fillId="3" borderId="111" xfId="0" applyFont="1" applyFill="1" applyBorder="1" applyAlignment="1">
      <alignment horizontal="left" vertical="top" indent="3"/>
    </xf>
    <xf numFmtId="0" fontId="5" fillId="0" borderId="0" xfId="0" applyFont="1" applyBorder="1" applyAlignment="1">
      <alignment horizontal="center" vertical="top" wrapText="1"/>
    </xf>
    <xf numFmtId="0" fontId="5" fillId="3" borderId="108" xfId="0" applyFont="1" applyFill="1" applyBorder="1" applyAlignment="1">
      <alignment horizontal="left" vertical="top" indent="3"/>
    </xf>
    <xf numFmtId="0" fontId="4" fillId="3" borderId="4" xfId="0" applyFont="1" applyFill="1" applyBorder="1" applyAlignment="1">
      <alignment vertical="top"/>
    </xf>
    <xf numFmtId="0" fontId="5" fillId="3" borderId="113" xfId="0" applyFont="1" applyFill="1" applyBorder="1" applyAlignment="1">
      <alignment horizontal="left" vertical="top" wrapText="1"/>
    </xf>
    <xf numFmtId="0" fontId="5" fillId="3" borderId="6" xfId="0" applyFont="1" applyFill="1" applyBorder="1" applyAlignment="1">
      <alignment horizontal="center" vertical="top" wrapText="1"/>
    </xf>
    <xf numFmtId="164" fontId="3" fillId="3" borderId="6" xfId="3" applyNumberFormat="1" applyFont="1" applyFill="1" applyBorder="1" applyAlignment="1">
      <alignment horizontal="center" vertical="top"/>
    </xf>
    <xf numFmtId="0" fontId="7" fillId="2" borderId="38" xfId="0" applyFont="1" applyFill="1" applyBorder="1" applyAlignment="1">
      <alignment vertical="top"/>
    </xf>
    <xf numFmtId="0" fontId="9" fillId="0" borderId="55" xfId="0" applyFont="1" applyBorder="1" applyAlignment="1">
      <alignment horizontal="center" vertical="top"/>
    </xf>
    <xf numFmtId="0" fontId="5" fillId="0" borderId="0" xfId="0" applyFont="1" applyBorder="1" applyAlignment="1">
      <alignment vertical="top" wrapText="1"/>
    </xf>
    <xf numFmtId="0" fontId="0" fillId="0" borderId="0" xfId="0" applyBorder="1" applyAlignment="1">
      <alignment vertical="top" wrapText="1"/>
    </xf>
    <xf numFmtId="0" fontId="5" fillId="3" borderId="6" xfId="0" applyFont="1" applyFill="1" applyBorder="1" applyAlignment="1">
      <alignment vertical="top"/>
    </xf>
    <xf numFmtId="0" fontId="10" fillId="3" borderId="94" xfId="0" applyFont="1" applyFill="1" applyBorder="1" applyAlignment="1">
      <alignment horizontal="center" vertical="top"/>
    </xf>
    <xf numFmtId="0" fontId="5" fillId="3" borderId="0" xfId="0" applyFont="1" applyFill="1" applyBorder="1" applyAlignment="1">
      <alignment vertical="top"/>
    </xf>
    <xf numFmtId="0" fontId="10" fillId="4" borderId="76" xfId="0" applyFont="1" applyFill="1" applyBorder="1" applyAlignment="1">
      <alignment horizontal="center" vertical="top"/>
    </xf>
    <xf numFmtId="3" fontId="11" fillId="4" borderId="95" xfId="0" applyNumberFormat="1" applyFont="1" applyFill="1" applyBorder="1" applyAlignment="1">
      <alignment horizontal="center" vertical="top"/>
    </xf>
    <xf numFmtId="3" fontId="11" fillId="4" borderId="81" xfId="0" applyNumberFormat="1" applyFont="1" applyFill="1" applyBorder="1" applyAlignment="1">
      <alignment horizontal="center" vertical="top"/>
    </xf>
    <xf numFmtId="3" fontId="11" fillId="4" borderId="96" xfId="0" applyNumberFormat="1" applyFont="1" applyFill="1" applyBorder="1" applyAlignment="1">
      <alignment horizontal="center" vertical="top"/>
    </xf>
    <xf numFmtId="3" fontId="11" fillId="4" borderId="82" xfId="0" applyNumberFormat="1" applyFont="1" applyFill="1" applyBorder="1" applyAlignment="1">
      <alignment horizontal="center" vertical="top"/>
    </xf>
    <xf numFmtId="3" fontId="11" fillId="4" borderId="44" xfId="0" applyNumberFormat="1" applyFont="1" applyFill="1" applyBorder="1" applyAlignment="1">
      <alignment horizontal="center" vertical="top"/>
    </xf>
    <xf numFmtId="3" fontId="11" fillId="4" borderId="84" xfId="0" applyNumberFormat="1" applyFont="1" applyFill="1" applyBorder="1" applyAlignment="1">
      <alignment horizontal="center" vertical="top"/>
    </xf>
    <xf numFmtId="3" fontId="11" fillId="4" borderId="100" xfId="0" applyNumberFormat="1" applyFont="1" applyFill="1" applyBorder="1" applyAlignment="1">
      <alignment horizontal="center" vertical="top"/>
    </xf>
    <xf numFmtId="3" fontId="11" fillId="4" borderId="85" xfId="0" applyNumberFormat="1" applyFont="1" applyFill="1" applyBorder="1" applyAlignment="1">
      <alignment horizontal="center" vertical="top"/>
    </xf>
    <xf numFmtId="0" fontId="5" fillId="3" borderId="29" xfId="0" applyFont="1" applyFill="1" applyBorder="1" applyAlignment="1">
      <alignment vertical="top"/>
    </xf>
    <xf numFmtId="3" fontId="5" fillId="3" borderId="51" xfId="0" applyNumberFormat="1" applyFont="1" applyFill="1" applyBorder="1" applyAlignment="1">
      <alignment horizontal="center" vertical="top"/>
    </xf>
    <xf numFmtId="3" fontId="5" fillId="3" borderId="110" xfId="0" applyNumberFormat="1" applyFont="1" applyFill="1" applyBorder="1" applyAlignment="1">
      <alignment horizontal="center" vertical="top"/>
    </xf>
    <xf numFmtId="3" fontId="5" fillId="3" borderId="45" xfId="0" applyNumberFormat="1" applyFont="1" applyFill="1" applyBorder="1" applyAlignment="1">
      <alignment horizontal="center" vertical="top"/>
    </xf>
    <xf numFmtId="0" fontId="5" fillId="3" borderId="54" xfId="0" applyFont="1" applyFill="1" applyBorder="1" applyAlignment="1">
      <alignment vertical="top"/>
    </xf>
    <xf numFmtId="3" fontId="5" fillId="3" borderId="49" xfId="0" applyNumberFormat="1" applyFont="1" applyFill="1" applyBorder="1" applyAlignment="1">
      <alignment horizontal="center" vertical="top"/>
    </xf>
    <xf numFmtId="3" fontId="5" fillId="3" borderId="114" xfId="0" applyNumberFormat="1" applyFont="1" applyFill="1" applyBorder="1" applyAlignment="1">
      <alignment horizontal="center" vertical="top"/>
    </xf>
    <xf numFmtId="0" fontId="4" fillId="3" borderId="61" xfId="0" applyFont="1" applyFill="1" applyBorder="1" applyAlignment="1">
      <alignment vertical="top"/>
    </xf>
    <xf numFmtId="0" fontId="23" fillId="0" borderId="108" xfId="0" applyFont="1" applyBorder="1" applyAlignment="1">
      <alignment horizontal="center" vertical="top" wrapText="1"/>
    </xf>
    <xf numFmtId="164" fontId="4" fillId="4" borderId="108" xfId="3" applyNumberFormat="1" applyFont="1" applyFill="1" applyBorder="1" applyAlignment="1">
      <alignment horizontal="center" vertical="top"/>
    </xf>
    <xf numFmtId="164" fontId="4" fillId="4" borderId="92" xfId="3" applyNumberFormat="1" applyFont="1" applyFill="1" applyBorder="1" applyAlignment="1">
      <alignment horizontal="center" vertical="top"/>
    </xf>
    <xf numFmtId="0" fontId="4" fillId="3" borderId="115" xfId="0" applyFont="1" applyFill="1" applyBorder="1" applyAlignment="1">
      <alignment vertical="top"/>
    </xf>
    <xf numFmtId="0" fontId="5" fillId="3" borderId="116" xfId="0" applyFont="1" applyFill="1" applyBorder="1" applyAlignment="1">
      <alignment horizontal="left" vertical="top" wrapText="1"/>
    </xf>
    <xf numFmtId="0" fontId="5" fillId="0" borderId="116" xfId="0" applyFont="1" applyBorder="1" applyAlignment="1">
      <alignment horizontal="center" vertical="top" wrapText="1"/>
    </xf>
    <xf numFmtId="164" fontId="4" fillId="4" borderId="116" xfId="3" applyNumberFormat="1" applyFont="1" applyFill="1" applyBorder="1" applyAlignment="1">
      <alignment horizontal="center" vertical="top"/>
    </xf>
    <xf numFmtId="164" fontId="4" fillId="4" borderId="117" xfId="3" applyNumberFormat="1" applyFont="1" applyFill="1" applyBorder="1" applyAlignment="1">
      <alignment horizontal="center" vertical="top"/>
    </xf>
    <xf numFmtId="0" fontId="4" fillId="3" borderId="58" xfId="0" applyFont="1" applyFill="1" applyBorder="1" applyAlignment="1">
      <alignment vertical="top"/>
    </xf>
    <xf numFmtId="0" fontId="5" fillId="3" borderId="59" xfId="0" applyFont="1" applyFill="1" applyBorder="1" applyAlignment="1">
      <alignment horizontal="left" vertical="top" wrapText="1"/>
    </xf>
    <xf numFmtId="0" fontId="5" fillId="0" borderId="59" xfId="0" applyFont="1" applyBorder="1" applyAlignment="1">
      <alignment horizontal="center" vertical="top" wrapText="1"/>
    </xf>
    <xf numFmtId="164" fontId="4" fillId="4" borderId="59" xfId="3" applyNumberFormat="1" applyFont="1" applyFill="1" applyBorder="1" applyAlignment="1">
      <alignment horizontal="center" vertical="top"/>
    </xf>
    <xf numFmtId="164" fontId="4" fillId="4" borderId="60" xfId="3" applyNumberFormat="1" applyFont="1" applyFill="1" applyBorder="1" applyAlignment="1">
      <alignment horizontal="center" vertical="top"/>
    </xf>
    <xf numFmtId="0" fontId="5" fillId="0" borderId="55" xfId="0" applyFont="1" applyBorder="1" applyAlignment="1">
      <alignment horizontal="center" vertical="top" wrapText="1"/>
    </xf>
    <xf numFmtId="0" fontId="5" fillId="0" borderId="56" xfId="0" applyFont="1" applyBorder="1" applyAlignment="1">
      <alignment horizontal="center" vertical="top" wrapText="1"/>
    </xf>
    <xf numFmtId="0" fontId="5" fillId="3" borderId="4" xfId="0" applyFont="1" applyFill="1" applyBorder="1" applyAlignment="1">
      <alignment vertical="top"/>
    </xf>
    <xf numFmtId="3" fontId="5" fillId="3" borderId="118" xfId="0" applyNumberFormat="1" applyFont="1" applyFill="1" applyBorder="1" applyAlignment="1">
      <alignment horizontal="center" vertical="top"/>
    </xf>
    <xf numFmtId="3" fontId="5" fillId="3" borderId="119" xfId="0" applyNumberFormat="1" applyFont="1" applyFill="1" applyBorder="1" applyAlignment="1">
      <alignment horizontal="center" vertical="top"/>
    </xf>
    <xf numFmtId="3" fontId="5" fillId="4" borderId="105" xfId="0" applyNumberFormat="1" applyFont="1" applyFill="1" applyBorder="1" applyAlignment="1">
      <alignment horizontal="center" vertical="top"/>
    </xf>
    <xf numFmtId="3" fontId="5" fillId="4" borderId="51" xfId="0" applyNumberFormat="1" applyFont="1" applyFill="1" applyBorder="1" applyAlignment="1">
      <alignment horizontal="center" vertical="top"/>
    </xf>
    <xf numFmtId="3" fontId="5" fillId="4" borderId="106" xfId="0" applyNumberFormat="1" applyFont="1" applyFill="1" applyBorder="1" applyAlignment="1">
      <alignment horizontal="center" vertical="top"/>
    </xf>
    <xf numFmtId="3" fontId="5" fillId="4" borderId="120" xfId="0" applyNumberFormat="1" applyFont="1" applyFill="1" applyBorder="1" applyAlignment="1">
      <alignment horizontal="center" vertical="top"/>
    </xf>
    <xf numFmtId="0" fontId="5" fillId="3" borderId="28" xfId="0" applyFont="1" applyFill="1" applyBorder="1" applyAlignment="1">
      <alignment vertical="top"/>
    </xf>
    <xf numFmtId="3" fontId="5" fillId="4" borderId="118" xfId="0" applyNumberFormat="1" applyFont="1" applyFill="1" applyBorder="1" applyAlignment="1">
      <alignment horizontal="center" vertical="top"/>
    </xf>
    <xf numFmtId="3" fontId="5" fillId="4" borderId="119" xfId="0" applyNumberFormat="1" applyFont="1" applyFill="1" applyBorder="1" applyAlignment="1">
      <alignment horizontal="center" vertical="top"/>
    </xf>
    <xf numFmtId="3" fontId="5" fillId="4" borderId="110" xfId="0" applyNumberFormat="1" applyFont="1" applyFill="1" applyBorder="1" applyAlignment="1">
      <alignment horizontal="center" vertical="top"/>
    </xf>
    <xf numFmtId="3" fontId="5" fillId="4" borderId="45" xfId="0" applyNumberFormat="1" applyFont="1" applyFill="1" applyBorder="1" applyAlignment="1">
      <alignment horizontal="center" vertical="top"/>
    </xf>
    <xf numFmtId="0" fontId="5" fillId="4" borderId="101" xfId="0" applyFont="1" applyFill="1" applyBorder="1" applyAlignment="1">
      <alignment horizontal="center" vertical="top"/>
    </xf>
    <xf numFmtId="0" fontId="5" fillId="4" borderId="121" xfId="0" applyFont="1" applyFill="1" applyBorder="1" applyAlignment="1">
      <alignment horizontal="center" vertical="top"/>
    </xf>
    <xf numFmtId="0" fontId="5" fillId="4" borderId="122" xfId="0" applyFont="1" applyFill="1" applyBorder="1" applyAlignment="1">
      <alignment horizontal="center" vertical="top"/>
    </xf>
    <xf numFmtId="0" fontId="5" fillId="3" borderId="49" xfId="0" applyFont="1" applyFill="1" applyBorder="1" applyAlignment="1">
      <alignment horizontal="center" vertical="top"/>
    </xf>
    <xf numFmtId="0" fontId="5" fillId="3" borderId="123" xfId="0" applyFont="1" applyFill="1" applyBorder="1" applyAlignment="1">
      <alignment horizontal="center" vertical="top"/>
    </xf>
    <xf numFmtId="0" fontId="5" fillId="3" borderId="50" xfId="0" applyFont="1" applyFill="1" applyBorder="1" applyAlignment="1">
      <alignment horizontal="center" vertical="top"/>
    </xf>
    <xf numFmtId="0" fontId="4" fillId="3" borderId="38" xfId="0" applyFont="1" applyFill="1" applyBorder="1" applyAlignment="1">
      <alignment vertical="top"/>
    </xf>
    <xf numFmtId="0" fontId="5" fillId="3" borderId="108" xfId="0" applyFont="1" applyFill="1" applyBorder="1" applyAlignment="1">
      <alignment horizontal="left" vertical="top" indent="5"/>
    </xf>
    <xf numFmtId="0" fontId="4" fillId="3" borderId="46" xfId="0" applyFont="1" applyFill="1" applyBorder="1" applyAlignment="1">
      <alignment vertical="top"/>
    </xf>
    <xf numFmtId="0" fontId="5" fillId="3" borderId="54" xfId="0" applyFont="1" applyFill="1" applyBorder="1" applyAlignment="1">
      <alignment horizontal="center" vertical="top" wrapText="1"/>
    </xf>
    <xf numFmtId="164" fontId="3" fillId="3" borderId="54" xfId="3" applyNumberFormat="1" applyFont="1" applyFill="1" applyBorder="1" applyAlignment="1">
      <alignment horizontal="center" vertical="top"/>
    </xf>
    <xf numFmtId="164" fontId="3" fillId="3" borderId="47" xfId="3" applyNumberFormat="1" applyFont="1" applyFill="1" applyBorder="1" applyAlignment="1">
      <alignment horizontal="center" vertical="top"/>
    </xf>
    <xf numFmtId="0" fontId="5" fillId="0" borderId="55" xfId="0" applyFont="1" applyBorder="1" applyAlignment="1">
      <alignment horizontal="center" vertical="top"/>
    </xf>
    <xf numFmtId="0" fontId="5" fillId="0" borderId="56" xfId="0" applyFont="1" applyBorder="1" applyAlignment="1">
      <alignment horizontal="center" vertical="top"/>
    </xf>
    <xf numFmtId="0" fontId="0" fillId="0" borderId="93" xfId="0" applyBorder="1"/>
    <xf numFmtId="0" fontId="9" fillId="0" borderId="58" xfId="0" applyFont="1" applyBorder="1"/>
    <xf numFmtId="0" fontId="9" fillId="0" borderId="59" xfId="0" applyFont="1" applyBorder="1" applyAlignment="1">
      <alignment horizontal="center"/>
    </xf>
    <xf numFmtId="0" fontId="9" fillId="0" borderId="59" xfId="0" applyFont="1" applyBorder="1"/>
    <xf numFmtId="0" fontId="0" fillId="0" borderId="59" xfId="0" applyBorder="1"/>
    <xf numFmtId="0" fontId="0" fillId="0" borderId="60" xfId="0" applyBorder="1"/>
    <xf numFmtId="0" fontId="5" fillId="3" borderId="6" xfId="0" applyFont="1" applyFill="1" applyBorder="1" applyAlignment="1">
      <alignment horizontal="center" vertical="top"/>
    </xf>
    <xf numFmtId="0" fontId="5" fillId="3" borderId="97" xfId="0" applyFont="1" applyFill="1" applyBorder="1" applyAlignment="1">
      <alignment horizontal="center" vertical="top"/>
    </xf>
    <xf numFmtId="0" fontId="5" fillId="3" borderId="105" xfId="0" applyFont="1" applyFill="1" applyBorder="1" applyAlignment="1">
      <alignment horizontal="center" vertical="top"/>
    </xf>
    <xf numFmtId="0" fontId="5" fillId="3" borderId="44" xfId="0" applyFont="1" applyFill="1" applyBorder="1" applyAlignment="1">
      <alignment horizontal="center" vertical="top"/>
    </xf>
    <xf numFmtId="0" fontId="5" fillId="3" borderId="110" xfId="0" applyFont="1" applyFill="1" applyBorder="1" applyAlignment="1">
      <alignment horizontal="center" vertical="top"/>
    </xf>
    <xf numFmtId="9" fontId="5" fillId="3" borderId="49" xfId="0" applyNumberFormat="1" applyFont="1" applyFill="1" applyBorder="1" applyAlignment="1">
      <alignment horizontal="center" vertical="top"/>
    </xf>
    <xf numFmtId="3" fontId="8" fillId="3" borderId="6" xfId="0" applyNumberFormat="1" applyFont="1" applyFill="1" applyBorder="1" applyAlignment="1">
      <alignment vertical="top"/>
    </xf>
    <xf numFmtId="3" fontId="5" fillId="3" borderId="94" xfId="0" applyNumberFormat="1" applyFont="1" applyFill="1" applyBorder="1" applyAlignment="1">
      <alignment horizontal="center" vertical="top"/>
    </xf>
    <xf numFmtId="3" fontId="8" fillId="3" borderId="6" xfId="0" applyNumberFormat="1" applyFont="1" applyFill="1" applyBorder="1" applyAlignment="1">
      <alignment horizontal="center" vertical="top"/>
    </xf>
    <xf numFmtId="3" fontId="2" fillId="3" borderId="0" xfId="2" applyNumberFormat="1" applyFont="1" applyFill="1" applyBorder="1" applyAlignment="1">
      <alignment horizontal="left"/>
    </xf>
    <xf numFmtId="3" fontId="3" fillId="3" borderId="76" xfId="2" applyNumberFormat="1" applyFont="1" applyFill="1" applyBorder="1" applyAlignment="1">
      <alignment horizontal="center"/>
    </xf>
    <xf numFmtId="3" fontId="8" fillId="3" borderId="95" xfId="0" applyNumberFormat="1" applyFont="1" applyFill="1" applyBorder="1" applyAlignment="1">
      <alignment horizontal="center" vertical="top"/>
    </xf>
    <xf numFmtId="3" fontId="8" fillId="3" borderId="118" xfId="0" applyNumberFormat="1" applyFont="1" applyFill="1" applyBorder="1" applyAlignment="1">
      <alignment horizontal="center" vertical="top"/>
    </xf>
    <xf numFmtId="3" fontId="3" fillId="3" borderId="0" xfId="2" applyNumberFormat="1" applyFont="1" applyFill="1" applyBorder="1" applyAlignment="1">
      <alignment horizontal="left" indent="1"/>
    </xf>
    <xf numFmtId="3" fontId="3" fillId="4" borderId="76" xfId="2" applyNumberFormat="1" applyFont="1" applyFill="1" applyBorder="1" applyAlignment="1">
      <alignment horizontal="center"/>
    </xf>
    <xf numFmtId="3" fontId="8" fillId="3" borderId="44" xfId="0" applyNumberFormat="1" applyFont="1" applyFill="1" applyBorder="1" applyAlignment="1">
      <alignment horizontal="center" vertical="top"/>
    </xf>
    <xf numFmtId="3" fontId="8" fillId="3" borderId="110" xfId="0" applyNumberFormat="1" applyFont="1" applyFill="1" applyBorder="1" applyAlignment="1">
      <alignment horizontal="center" vertical="top"/>
    </xf>
    <xf numFmtId="3" fontId="25" fillId="3" borderId="0" xfId="2" applyNumberFormat="1" applyFont="1" applyFill="1" applyBorder="1" applyAlignment="1">
      <alignment horizontal="left"/>
    </xf>
    <xf numFmtId="3" fontId="5" fillId="0" borderId="44" xfId="0" applyNumberFormat="1" applyFont="1" applyFill="1" applyBorder="1" applyAlignment="1">
      <alignment horizontal="center" vertical="top"/>
    </xf>
    <xf numFmtId="0" fontId="9" fillId="0" borderId="84" xfId="0" applyFont="1" applyBorder="1"/>
    <xf numFmtId="0" fontId="9" fillId="0" borderId="100" xfId="0" applyFont="1" applyBorder="1"/>
    <xf numFmtId="0" fontId="9" fillId="0" borderId="44" xfId="0" applyFont="1" applyBorder="1"/>
    <xf numFmtId="0" fontId="0" fillId="0" borderId="44" xfId="0" applyBorder="1"/>
    <xf numFmtId="0" fontId="0" fillId="0" borderId="84" xfId="0" applyBorder="1"/>
    <xf numFmtId="3" fontId="25" fillId="3" borderId="0" xfId="2" applyNumberFormat="1" applyFont="1" applyFill="1" applyBorder="1" applyAlignment="1"/>
    <xf numFmtId="3" fontId="8" fillId="3" borderId="44" xfId="0" applyNumberFormat="1" applyFont="1" applyFill="1" applyBorder="1" applyAlignment="1">
      <alignment horizontal="center"/>
    </xf>
    <xf numFmtId="3" fontId="8" fillId="3" borderId="110" xfId="0" applyNumberFormat="1" applyFont="1" applyFill="1" applyBorder="1" applyAlignment="1">
      <alignment horizontal="center"/>
    </xf>
    <xf numFmtId="3" fontId="26" fillId="3" borderId="0" xfId="2" applyNumberFormat="1" applyFont="1" applyFill="1" applyBorder="1" applyAlignment="1">
      <alignment horizontal="left" indent="1"/>
    </xf>
    <xf numFmtId="3" fontId="5" fillId="0" borderId="14" xfId="0" applyNumberFormat="1" applyFont="1" applyFill="1" applyBorder="1" applyAlignment="1">
      <alignment horizontal="center" vertical="top"/>
    </xf>
    <xf numFmtId="3" fontId="5" fillId="0" borderId="72" xfId="0" applyNumberFormat="1" applyFont="1" applyFill="1" applyBorder="1" applyAlignment="1">
      <alignment horizontal="center" vertical="top"/>
    </xf>
    <xf numFmtId="3" fontId="5" fillId="0" borderId="124" xfId="0" applyNumberFormat="1" applyFont="1" applyFill="1" applyBorder="1" applyAlignment="1">
      <alignment horizontal="center" vertical="top"/>
    </xf>
    <xf numFmtId="3" fontId="5" fillId="0" borderId="16" xfId="0" applyNumberFormat="1" applyFont="1" applyFill="1" applyBorder="1" applyAlignment="1">
      <alignment horizontal="center" vertical="top"/>
    </xf>
    <xf numFmtId="3" fontId="8" fillId="3" borderId="29" xfId="0" applyNumberFormat="1" applyFont="1" applyFill="1" applyBorder="1" applyAlignment="1">
      <alignment vertical="top"/>
    </xf>
    <xf numFmtId="3" fontId="8" fillId="3" borderId="78" xfId="0" applyNumberFormat="1" applyFont="1" applyFill="1" applyBorder="1" applyAlignment="1">
      <alignment horizontal="center" vertical="top"/>
    </xf>
    <xf numFmtId="3" fontId="5" fillId="0" borderId="83" xfId="0" applyNumberFormat="1" applyFont="1" applyFill="1" applyBorder="1" applyAlignment="1">
      <alignment horizontal="center" vertical="top"/>
    </xf>
    <xf numFmtId="3" fontId="5" fillId="4" borderId="125" xfId="0" applyNumberFormat="1" applyFont="1" applyFill="1" applyBorder="1" applyAlignment="1">
      <alignment horizontal="center" vertical="top"/>
    </xf>
    <xf numFmtId="3" fontId="3" fillId="3" borderId="6" xfId="2" applyNumberFormat="1" applyFont="1" applyFill="1" applyBorder="1" applyAlignment="1">
      <alignment horizontal="left" indent="1"/>
    </xf>
    <xf numFmtId="3" fontId="3" fillId="3" borderId="94" xfId="2" applyNumberFormat="1" applyFont="1" applyFill="1" applyBorder="1" applyAlignment="1">
      <alignment horizontal="center"/>
    </xf>
    <xf numFmtId="3" fontId="5" fillId="3" borderId="13" xfId="0" applyNumberFormat="1" applyFont="1" applyFill="1" applyBorder="1" applyAlignment="1">
      <alignment horizontal="center" vertical="top"/>
    </xf>
    <xf numFmtId="3" fontId="5" fillId="3" borderId="14" xfId="0" applyNumberFormat="1" applyFont="1" applyFill="1" applyBorder="1" applyAlignment="1">
      <alignment horizontal="center" vertical="top"/>
    </xf>
    <xf numFmtId="3" fontId="5" fillId="3" borderId="72" xfId="0" applyNumberFormat="1" applyFont="1" applyFill="1" applyBorder="1" applyAlignment="1">
      <alignment horizontal="center" vertical="top"/>
    </xf>
    <xf numFmtId="3" fontId="5" fillId="3" borderId="124" xfId="0" applyNumberFormat="1" applyFont="1" applyFill="1" applyBorder="1" applyAlignment="1">
      <alignment horizontal="center" vertical="top"/>
    </xf>
    <xf numFmtId="3" fontId="5" fillId="3" borderId="16" xfId="0" applyNumberFormat="1" applyFont="1" applyFill="1" applyBorder="1" applyAlignment="1">
      <alignment horizontal="center" vertical="top"/>
    </xf>
    <xf numFmtId="3" fontId="5" fillId="3" borderId="15" xfId="0" applyNumberFormat="1" applyFont="1" applyFill="1" applyBorder="1" applyAlignment="1">
      <alignment horizontal="center" vertical="top"/>
    </xf>
    <xf numFmtId="0" fontId="0" fillId="0" borderId="6" xfId="0" applyBorder="1"/>
    <xf numFmtId="3" fontId="9" fillId="0" borderId="0" xfId="0" applyNumberFormat="1" applyFont="1"/>
    <xf numFmtId="3" fontId="9" fillId="0" borderId="0" xfId="0" applyNumberFormat="1" applyFont="1" applyAlignment="1">
      <alignment horizontal="center"/>
    </xf>
    <xf numFmtId="3" fontId="0" fillId="0" borderId="0" xfId="0" applyNumberFormat="1"/>
    <xf numFmtId="3" fontId="14" fillId="2" borderId="3" xfId="0" applyNumberFormat="1" applyFont="1" applyFill="1" applyBorder="1"/>
    <xf numFmtId="3" fontId="14" fillId="2" borderId="3" xfId="0" applyNumberFormat="1" applyFont="1" applyFill="1" applyBorder="1" applyAlignment="1">
      <alignment horizontal="center"/>
    </xf>
    <xf numFmtId="3" fontId="5" fillId="3" borderId="108" xfId="0" applyNumberFormat="1" applyFont="1" applyFill="1" applyBorder="1" applyAlignment="1">
      <alignment vertical="top" wrapText="1"/>
    </xf>
    <xf numFmtId="3" fontId="23" fillId="0" borderId="108" xfId="0" applyNumberFormat="1" applyFont="1" applyBorder="1" applyAlignment="1">
      <alignment horizontal="center" vertical="top" wrapText="1"/>
    </xf>
    <xf numFmtId="3" fontId="5" fillId="3" borderId="116" xfId="0" applyNumberFormat="1" applyFont="1" applyFill="1" applyBorder="1" applyAlignment="1">
      <alignment horizontal="left" vertical="top" wrapText="1"/>
    </xf>
    <xf numFmtId="3" fontId="5" fillId="0" borderId="116" xfId="0" applyNumberFormat="1" applyFont="1" applyBorder="1" applyAlignment="1">
      <alignment horizontal="center" vertical="top" wrapText="1"/>
    </xf>
    <xf numFmtId="3" fontId="5" fillId="3" borderId="59" xfId="0" applyNumberFormat="1" applyFont="1" applyFill="1" applyBorder="1" applyAlignment="1">
      <alignment horizontal="left" vertical="top" wrapText="1"/>
    </xf>
    <xf numFmtId="3" fontId="5" fillId="0" borderId="59" xfId="0" applyNumberFormat="1" applyFont="1" applyBorder="1" applyAlignment="1">
      <alignment horizontal="center" vertical="top" wrapText="1"/>
    </xf>
    <xf numFmtId="0" fontId="4" fillId="0" borderId="3" xfId="0" applyFont="1" applyFill="1" applyBorder="1" applyAlignment="1">
      <alignment vertical="top"/>
    </xf>
    <xf numFmtId="3" fontId="11" fillId="0" borderId="0" xfId="0" applyNumberFormat="1" applyFont="1" applyFill="1" applyBorder="1" applyAlignment="1">
      <alignment horizontal="left" vertical="top" wrapText="1"/>
    </xf>
    <xf numFmtId="3" fontId="5" fillId="0" borderId="0" xfId="0" applyNumberFormat="1" applyFont="1" applyBorder="1" applyAlignment="1">
      <alignment horizontal="center" vertical="top" wrapText="1"/>
    </xf>
    <xf numFmtId="3" fontId="4" fillId="4" borderId="0" xfId="3" applyNumberFormat="1" applyFont="1" applyFill="1" applyBorder="1" applyAlignment="1">
      <alignment horizontal="center" vertical="top"/>
    </xf>
    <xf numFmtId="164" fontId="4" fillId="4" borderId="0" xfId="3" applyNumberFormat="1" applyFont="1" applyFill="1" applyBorder="1" applyAlignment="1">
      <alignment horizontal="center" vertical="top"/>
    </xf>
    <xf numFmtId="164" fontId="4" fillId="4" borderId="3" xfId="3" applyNumberFormat="1" applyFont="1" applyFill="1" applyBorder="1" applyAlignment="1">
      <alignment horizontal="center" vertical="top"/>
    </xf>
    <xf numFmtId="3" fontId="7" fillId="2" borderId="52" xfId="0" applyNumberFormat="1" applyFont="1" applyFill="1" applyBorder="1" applyAlignment="1">
      <alignment vertical="top"/>
    </xf>
    <xf numFmtId="3" fontId="7" fillId="2" borderId="52" xfId="0" applyNumberFormat="1" applyFont="1" applyFill="1" applyBorder="1" applyAlignment="1">
      <alignment horizontal="center" vertical="top"/>
    </xf>
    <xf numFmtId="3" fontId="7" fillId="2" borderId="53" xfId="0" applyNumberFormat="1" applyFont="1" applyFill="1" applyBorder="1" applyAlignment="1">
      <alignment horizontal="center" vertical="top"/>
    </xf>
    <xf numFmtId="0" fontId="7" fillId="2" borderId="46" xfId="0" applyFont="1" applyFill="1" applyBorder="1" applyAlignment="1">
      <alignment horizontal="center" vertical="top"/>
    </xf>
    <xf numFmtId="3" fontId="7" fillId="2" borderId="54" xfId="0" applyNumberFormat="1" applyFont="1" applyFill="1" applyBorder="1" applyAlignment="1">
      <alignment vertical="top"/>
    </xf>
    <xf numFmtId="3" fontId="7" fillId="2" borderId="54" xfId="0" applyNumberFormat="1" applyFont="1" applyFill="1" applyBorder="1" applyAlignment="1">
      <alignment horizontal="center" vertical="top"/>
    </xf>
    <xf numFmtId="3" fontId="7" fillId="2" borderId="47" xfId="0" applyNumberFormat="1" applyFont="1" applyFill="1" applyBorder="1" applyAlignment="1">
      <alignment horizontal="center" vertical="top"/>
    </xf>
    <xf numFmtId="0" fontId="9" fillId="4" borderId="55" xfId="0" applyFont="1" applyFill="1" applyBorder="1" applyAlignment="1">
      <alignment horizontal="center" vertical="center" wrapText="1"/>
    </xf>
    <xf numFmtId="0" fontId="9" fillId="0" borderId="56" xfId="0" applyFont="1" applyBorder="1" applyAlignment="1">
      <alignment horizontal="center" vertical="center" wrapText="1"/>
    </xf>
    <xf numFmtId="0" fontId="5" fillId="0" borderId="57" xfId="0" applyFont="1" applyBorder="1" applyAlignment="1">
      <alignment horizontal="center" vertical="top" wrapText="1"/>
    </xf>
    <xf numFmtId="0" fontId="27" fillId="2" borderId="52" xfId="0" applyFont="1" applyFill="1" applyBorder="1" applyAlignment="1">
      <alignment horizontal="center" vertical="center"/>
    </xf>
    <xf numFmtId="0" fontId="10" fillId="3" borderId="69" xfId="0" applyFont="1" applyFill="1" applyBorder="1" applyAlignment="1">
      <alignment horizontal="left" vertical="top"/>
    </xf>
    <xf numFmtId="0" fontId="12" fillId="3" borderId="78" xfId="0" applyFont="1" applyFill="1" applyBorder="1" applyAlignment="1">
      <alignment horizontal="left" vertical="top"/>
    </xf>
    <xf numFmtId="164" fontId="3" fillId="4" borderId="108" xfId="3" applyNumberFormat="1" applyFont="1" applyFill="1" applyBorder="1" applyAlignment="1">
      <alignment horizontal="center" vertical="top"/>
    </xf>
    <xf numFmtId="164" fontId="3" fillId="4" borderId="116" xfId="3" applyNumberFormat="1" applyFont="1" applyFill="1" applyBorder="1" applyAlignment="1">
      <alignment horizontal="center" vertical="top"/>
    </xf>
    <xf numFmtId="164" fontId="3" fillId="4" borderId="59" xfId="3" applyNumberFormat="1" applyFont="1" applyFill="1" applyBorder="1" applyAlignment="1">
      <alignment horizontal="center" vertical="top"/>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4" borderId="56" xfId="0" applyFont="1" applyFill="1" applyBorder="1" applyAlignment="1">
      <alignment horizontal="center" vertical="center"/>
    </xf>
    <xf numFmtId="0" fontId="9" fillId="0" borderId="56" xfId="0" applyFont="1" applyBorder="1"/>
    <xf numFmtId="0" fontId="0" fillId="0" borderId="92" xfId="0" applyBorder="1"/>
    <xf numFmtId="0" fontId="3" fillId="0" borderId="0" xfId="0" applyFont="1"/>
    <xf numFmtId="0" fontId="19" fillId="0" borderId="0" xfId="0" applyFont="1"/>
    <xf numFmtId="0" fontId="8" fillId="3" borderId="5" xfId="0" applyFont="1" applyFill="1" applyBorder="1" applyAlignment="1">
      <alignment vertical="top"/>
    </xf>
    <xf numFmtId="0" fontId="8" fillId="3" borderId="19" xfId="0" applyFont="1" applyFill="1" applyBorder="1" applyAlignment="1">
      <alignment vertical="top"/>
    </xf>
    <xf numFmtId="0" fontId="8" fillId="3" borderId="5" xfId="0" applyFont="1" applyFill="1" applyBorder="1" applyAlignment="1">
      <alignment horizontal="left" vertical="top"/>
    </xf>
    <xf numFmtId="3" fontId="5" fillId="0" borderId="0" xfId="0" applyNumberFormat="1" applyFont="1" applyAlignment="1">
      <alignment horizontal="center"/>
    </xf>
    <xf numFmtId="0" fontId="5" fillId="0" borderId="0" xfId="0" applyFont="1" applyAlignment="1">
      <alignment horizontal="center"/>
    </xf>
    <xf numFmtId="0" fontId="0" fillId="0" borderId="0" xfId="0"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0" fontId="19" fillId="0" borderId="0" xfId="0" applyFont="1" applyAlignment="1">
      <alignment horizontal="center"/>
    </xf>
    <xf numFmtId="3" fontId="19" fillId="3" borderId="0" xfId="0" applyNumberFormat="1" applyFont="1" applyFill="1" applyAlignment="1">
      <alignment horizontal="center"/>
    </xf>
    <xf numFmtId="0" fontId="5" fillId="3" borderId="69" xfId="0" applyFont="1" applyFill="1" applyBorder="1" applyAlignment="1">
      <alignment horizontal="center" vertical="top"/>
    </xf>
    <xf numFmtId="0" fontId="11" fillId="3" borderId="8" xfId="0" applyFont="1" applyFill="1" applyBorder="1" applyAlignment="1">
      <alignment horizontal="left" vertical="top" indent="1"/>
    </xf>
    <xf numFmtId="0" fontId="5" fillId="3" borderId="51" xfId="0" applyFont="1" applyFill="1" applyBorder="1" applyAlignment="1">
      <alignment horizontal="center" vertical="top"/>
    </xf>
    <xf numFmtId="0" fontId="5" fillId="3" borderId="45" xfId="0" applyFont="1" applyFill="1" applyBorder="1" applyAlignment="1">
      <alignment horizontal="center" vertical="top"/>
    </xf>
    <xf numFmtId="0" fontId="5" fillId="3" borderId="47" xfId="0" applyFont="1" applyFill="1" applyBorder="1" applyAlignment="1">
      <alignment horizontal="left" vertical="top" indent="1"/>
    </xf>
    <xf numFmtId="0" fontId="5" fillId="0" borderId="108" xfId="0" applyFont="1" applyBorder="1" applyAlignment="1">
      <alignment horizontal="center" vertical="top" wrapText="1"/>
    </xf>
    <xf numFmtId="0" fontId="9" fillId="0" borderId="55" xfId="0" applyFont="1" applyBorder="1" applyAlignment="1">
      <alignment horizontal="center" vertical="center" wrapText="1"/>
    </xf>
    <xf numFmtId="0" fontId="5" fillId="3" borderId="5" xfId="0" applyFont="1" applyFill="1" applyBorder="1" applyAlignment="1">
      <alignment horizontal="center" vertical="top"/>
    </xf>
    <xf numFmtId="0" fontId="5" fillId="3" borderId="0" xfId="0" applyFont="1" applyFill="1" applyBorder="1"/>
    <xf numFmtId="0" fontId="5" fillId="4" borderId="76" xfId="0" applyFont="1" applyFill="1" applyBorder="1" applyAlignment="1">
      <alignment horizontal="center"/>
    </xf>
    <xf numFmtId="0" fontId="5" fillId="3" borderId="19" xfId="0" applyFont="1" applyFill="1" applyBorder="1" applyAlignment="1">
      <alignment horizontal="center" vertical="top"/>
    </xf>
    <xf numFmtId="0" fontId="11" fillId="4" borderId="13" xfId="0" applyFont="1" applyFill="1" applyBorder="1" applyAlignment="1">
      <alignment horizontal="center" vertical="top"/>
    </xf>
    <xf numFmtId="0" fontId="11" fillId="4" borderId="14" xfId="0" applyFont="1" applyFill="1" applyBorder="1" applyAlignment="1">
      <alignment horizontal="center" vertical="top"/>
    </xf>
    <xf numFmtId="0" fontId="11" fillId="4" borderId="15" xfId="0" applyFont="1" applyFill="1" applyBorder="1" applyAlignment="1">
      <alignment horizontal="center" vertical="top"/>
    </xf>
    <xf numFmtId="0" fontId="18" fillId="0" borderId="55" xfId="0" applyFont="1" applyBorder="1" applyAlignment="1">
      <alignment horizontal="center" vertical="top" wrapText="1"/>
    </xf>
    <xf numFmtId="3" fontId="5" fillId="4" borderId="128" xfId="0" applyNumberFormat="1" applyFont="1" applyFill="1" applyBorder="1" applyAlignment="1">
      <alignment horizontal="center" vertical="top"/>
    </xf>
    <xf numFmtId="3" fontId="5" fillId="0" borderId="128" xfId="0" applyNumberFormat="1" applyFont="1" applyFill="1" applyBorder="1" applyAlignment="1">
      <alignment horizontal="center" vertical="top"/>
    </xf>
    <xf numFmtId="0" fontId="5" fillId="4" borderId="7" xfId="0" applyFont="1" applyFill="1" applyBorder="1" applyAlignment="1">
      <alignment horizontal="center" vertical="top"/>
    </xf>
    <xf numFmtId="0" fontId="5" fillId="0" borderId="7" xfId="0" applyFont="1" applyFill="1" applyBorder="1" applyAlignment="1">
      <alignment horizontal="center" vertical="top"/>
    </xf>
    <xf numFmtId="0" fontId="12" fillId="3" borderId="7" xfId="0" applyFont="1" applyFill="1" applyBorder="1" applyAlignment="1">
      <alignment horizontal="left" vertical="top"/>
    </xf>
    <xf numFmtId="0" fontId="5" fillId="3" borderId="7" xfId="0" applyFont="1" applyFill="1" applyBorder="1" applyAlignment="1">
      <alignment horizontal="center" vertical="top"/>
    </xf>
    <xf numFmtId="0" fontId="5" fillId="3" borderId="7" xfId="0" applyFont="1" applyFill="1" applyBorder="1" applyAlignment="1">
      <alignment horizontal="center" vertical="center"/>
    </xf>
    <xf numFmtId="0" fontId="5" fillId="3" borderId="46" xfId="0" applyFont="1" applyFill="1" applyBorder="1" applyAlignment="1">
      <alignment horizontal="center" vertical="top"/>
    </xf>
    <xf numFmtId="3" fontId="5" fillId="3" borderId="128" xfId="0" applyNumberFormat="1" applyFont="1" applyFill="1" applyBorder="1" applyAlignment="1">
      <alignment horizontal="center" vertical="top"/>
    </xf>
    <xf numFmtId="0" fontId="7" fillId="2" borderId="38" xfId="0" applyFont="1" applyFill="1" applyBorder="1" applyAlignment="1">
      <alignment horizontal="center" vertical="center"/>
    </xf>
    <xf numFmtId="0" fontId="7" fillId="2" borderId="7" xfId="0" applyFont="1" applyFill="1" applyBorder="1" applyAlignment="1">
      <alignment vertical="center"/>
    </xf>
    <xf numFmtId="0" fontId="7" fillId="2" borderId="0" xfId="0" applyFont="1" applyFill="1" applyBorder="1" applyAlignment="1">
      <alignment vertical="center"/>
    </xf>
    <xf numFmtId="0" fontId="7" fillId="2" borderId="129" xfId="0" applyFont="1" applyFill="1" applyBorder="1" applyAlignment="1">
      <alignment horizontal="center" vertical="center"/>
    </xf>
    <xf numFmtId="0" fontId="7" fillId="2" borderId="54" xfId="0" applyFont="1" applyFill="1" applyBorder="1" applyAlignment="1">
      <alignment horizontal="center" vertical="center"/>
    </xf>
    <xf numFmtId="0" fontId="8" fillId="3" borderId="6" xfId="0" applyFont="1" applyFill="1" applyBorder="1" applyAlignment="1">
      <alignment vertical="top"/>
    </xf>
    <xf numFmtId="0" fontId="8" fillId="3" borderId="69" xfId="0" applyFont="1" applyFill="1" applyBorder="1" applyAlignment="1">
      <alignment horizontal="center" vertical="top"/>
    </xf>
    <xf numFmtId="0" fontId="29" fillId="3" borderId="7" xfId="0" applyFont="1" applyFill="1" applyBorder="1" applyAlignment="1">
      <alignment vertical="top"/>
    </xf>
    <xf numFmtId="0" fontId="29" fillId="3" borderId="0" xfId="0" applyFont="1" applyFill="1" applyBorder="1"/>
    <xf numFmtId="0" fontId="8" fillId="3" borderId="29" xfId="0" applyFont="1" applyFill="1" applyBorder="1" applyAlignment="1">
      <alignment vertical="top"/>
    </xf>
    <xf numFmtId="0" fontId="8" fillId="3" borderId="78" xfId="0" applyFont="1" applyFill="1" applyBorder="1" applyAlignment="1">
      <alignment horizontal="center" vertical="top"/>
    </xf>
    <xf numFmtId="0" fontId="5" fillId="3" borderId="76" xfId="0" applyFont="1" applyFill="1" applyBorder="1" applyAlignment="1">
      <alignment horizontal="center"/>
    </xf>
    <xf numFmtId="0" fontId="5" fillId="3" borderId="54" xfId="0" applyFont="1" applyFill="1" applyBorder="1"/>
    <xf numFmtId="0" fontId="0" fillId="3" borderId="0" xfId="0" applyFill="1"/>
    <xf numFmtId="0" fontId="16" fillId="0" borderId="0" xfId="1" applyAlignment="1" applyProtection="1"/>
    <xf numFmtId="0" fontId="16" fillId="0" borderId="0" xfId="1" applyFont="1" applyAlignment="1" applyProtection="1"/>
    <xf numFmtId="0" fontId="16" fillId="0" borderId="0" xfId="1" applyFont="1" applyFill="1" applyAlignment="1" applyProtection="1">
      <alignment vertical="top"/>
    </xf>
    <xf numFmtId="0" fontId="4" fillId="0" borderId="0" xfId="0" applyFont="1" applyFill="1"/>
    <xf numFmtId="0" fontId="8" fillId="0" borderId="0" xfId="0" applyFont="1"/>
    <xf numFmtId="1" fontId="3" fillId="4" borderId="0" xfId="2" applyNumberFormat="1" applyFont="1" applyFill="1" applyBorder="1" applyAlignment="1">
      <alignment horizontal="left"/>
    </xf>
    <xf numFmtId="0" fontId="30" fillId="2" borderId="131" xfId="0" applyFont="1" applyFill="1" applyBorder="1" applyAlignment="1">
      <alignment vertical="top" wrapText="1"/>
    </xf>
    <xf numFmtId="0" fontId="31" fillId="0" borderId="0" xfId="1" applyFont="1" applyAlignment="1" applyProtection="1">
      <alignment vertical="top" wrapText="1"/>
    </xf>
    <xf numFmtId="0" fontId="5" fillId="0" borderId="0" xfId="0" applyFont="1" applyAlignment="1">
      <alignment vertical="top" wrapText="1"/>
    </xf>
    <xf numFmtId="0" fontId="9" fillId="0" borderId="0" xfId="0" applyFont="1" applyAlignment="1">
      <alignment vertical="top" wrapText="1"/>
    </xf>
    <xf numFmtId="0" fontId="16" fillId="0" borderId="0" xfId="1" applyFont="1" applyAlignment="1" applyProtection="1">
      <alignment vertical="top" wrapText="1"/>
    </xf>
    <xf numFmtId="0" fontId="32" fillId="0" borderId="0" xfId="0" applyFont="1"/>
    <xf numFmtId="0" fontId="14" fillId="2" borderId="65" xfId="0" applyFont="1" applyFill="1" applyBorder="1"/>
    <xf numFmtId="0" fontId="14" fillId="2" borderId="64" xfId="0" applyFont="1" applyFill="1" applyBorder="1"/>
    <xf numFmtId="0" fontId="22" fillId="0" borderId="0" xfId="0" applyFont="1" applyAlignment="1">
      <alignment wrapText="1"/>
    </xf>
    <xf numFmtId="0" fontId="0" fillId="0" borderId="0" xfId="0" applyAlignment="1">
      <alignment wrapText="1"/>
    </xf>
    <xf numFmtId="0" fontId="8" fillId="3" borderId="7" xfId="0" applyFont="1" applyFill="1" applyBorder="1" applyAlignment="1">
      <alignment vertical="top"/>
    </xf>
    <xf numFmtId="0" fontId="8" fillId="3" borderId="0" xfId="0" applyFont="1" applyFill="1" applyBorder="1" applyAlignment="1">
      <alignment vertical="top"/>
    </xf>
    <xf numFmtId="0" fontId="8" fillId="0" borderId="76" xfId="0" applyFont="1" applyFill="1" applyBorder="1" applyAlignment="1">
      <alignment horizontal="center" vertical="top"/>
    </xf>
    <xf numFmtId="0" fontId="8" fillId="4" borderId="76" xfId="0" applyFont="1" applyFill="1" applyBorder="1" applyAlignment="1">
      <alignment horizontal="center"/>
    </xf>
    <xf numFmtId="0" fontId="5" fillId="0" borderId="0" xfId="0" applyFont="1" applyAlignment="1">
      <alignment horizontal="right" vertical="top"/>
    </xf>
    <xf numFmtId="0" fontId="5" fillId="0" borderId="0" xfId="0" applyFont="1" applyAlignment="1">
      <alignment horizontal="right"/>
    </xf>
    <xf numFmtId="0" fontId="7" fillId="2" borderId="68" xfId="0" applyFont="1" applyFill="1" applyBorder="1" applyAlignment="1">
      <alignment horizontal="right" vertical="center"/>
    </xf>
    <xf numFmtId="0" fontId="7" fillId="2" borderId="67" xfId="0" applyFont="1" applyFill="1" applyBorder="1" applyAlignment="1">
      <alignment horizontal="right" vertical="center"/>
    </xf>
    <xf numFmtId="0" fontId="7" fillId="2" borderId="0" xfId="0" applyFont="1" applyFill="1" applyBorder="1" applyAlignment="1">
      <alignment horizontal="right" vertical="center"/>
    </xf>
    <xf numFmtId="0" fontId="7" fillId="2" borderId="8" xfId="0" applyFont="1" applyFill="1" applyBorder="1" applyAlignment="1">
      <alignment horizontal="right" vertical="center"/>
    </xf>
    <xf numFmtId="3" fontId="8" fillId="3" borderId="6" xfId="0" applyNumberFormat="1" applyFont="1" applyFill="1" applyBorder="1" applyAlignment="1">
      <alignment horizontal="right" vertical="top"/>
    </xf>
    <xf numFmtId="3" fontId="8" fillId="3" borderId="5" xfId="0" applyNumberFormat="1" applyFont="1" applyFill="1" applyBorder="1" applyAlignment="1">
      <alignment horizontal="right" vertical="top"/>
    </xf>
    <xf numFmtId="3" fontId="5" fillId="3" borderId="31" xfId="0" applyNumberFormat="1" applyFont="1" applyFill="1" applyBorder="1" applyAlignment="1">
      <alignment horizontal="right" vertical="top"/>
    </xf>
    <xf numFmtId="3" fontId="5" fillId="3" borderId="18" xfId="0" applyNumberFormat="1" applyFont="1" applyFill="1" applyBorder="1" applyAlignment="1">
      <alignment horizontal="right" vertical="top"/>
    </xf>
    <xf numFmtId="3" fontId="5" fillId="0" borderId="23" xfId="0" applyNumberFormat="1" applyFont="1" applyFill="1" applyBorder="1" applyAlignment="1">
      <alignment horizontal="right" vertical="top"/>
    </xf>
    <xf numFmtId="3" fontId="5" fillId="4" borderId="23" xfId="0" applyNumberFormat="1" applyFont="1" applyFill="1" applyBorder="1" applyAlignment="1">
      <alignment horizontal="right" vertical="top"/>
    </xf>
    <xf numFmtId="3" fontId="5" fillId="0" borderId="132" xfId="0" applyNumberFormat="1" applyFont="1" applyFill="1" applyBorder="1" applyAlignment="1">
      <alignment horizontal="right" vertical="top"/>
    </xf>
    <xf numFmtId="3" fontId="5" fillId="0" borderId="133" xfId="0" applyNumberFormat="1" applyFont="1" applyFill="1" applyBorder="1" applyAlignment="1">
      <alignment horizontal="right" vertical="top"/>
    </xf>
    <xf numFmtId="3" fontId="5" fillId="4" borderId="27" xfId="0" applyNumberFormat="1" applyFont="1" applyFill="1" applyBorder="1" applyAlignment="1">
      <alignment horizontal="right" vertical="top"/>
    </xf>
    <xf numFmtId="3" fontId="5" fillId="0" borderId="27" xfId="0" applyNumberFormat="1" applyFont="1" applyFill="1" applyBorder="1" applyAlignment="1">
      <alignment horizontal="right" vertical="top"/>
    </xf>
    <xf numFmtId="3" fontId="5" fillId="0" borderId="0" xfId="0" applyNumberFormat="1" applyFont="1" applyFill="1" applyBorder="1" applyAlignment="1">
      <alignment horizontal="right" vertical="top"/>
    </xf>
    <xf numFmtId="3" fontId="5" fillId="4" borderId="0" xfId="0" applyNumberFormat="1" applyFont="1" applyFill="1" applyBorder="1" applyAlignment="1">
      <alignment horizontal="right" vertical="top"/>
    </xf>
    <xf numFmtId="3" fontId="8" fillId="3" borderId="0" xfId="0" applyNumberFormat="1" applyFont="1" applyFill="1" applyBorder="1" applyAlignment="1">
      <alignment horizontal="right" vertical="top"/>
    </xf>
    <xf numFmtId="3" fontId="5" fillId="0" borderId="0" xfId="0" applyNumberFormat="1" applyFont="1" applyAlignment="1">
      <alignment horizontal="right"/>
    </xf>
    <xf numFmtId="3" fontId="5" fillId="3" borderId="0" xfId="0" applyNumberFormat="1" applyFont="1" applyFill="1" applyBorder="1" applyAlignment="1">
      <alignment horizontal="right" vertical="top"/>
    </xf>
    <xf numFmtId="3" fontId="8" fillId="0" borderId="0" xfId="0" applyNumberFormat="1" applyFont="1" applyFill="1" applyBorder="1" applyAlignment="1">
      <alignment horizontal="right" vertical="top"/>
    </xf>
    <xf numFmtId="3" fontId="5" fillId="4" borderId="120" xfId="0" applyNumberFormat="1" applyFont="1" applyFill="1" applyBorder="1" applyAlignment="1">
      <alignment horizontal="right" vertical="top"/>
    </xf>
    <xf numFmtId="3" fontId="5" fillId="4" borderId="25" xfId="0" applyNumberFormat="1" applyFont="1" applyFill="1" applyBorder="1" applyAlignment="1">
      <alignment horizontal="right" vertical="top"/>
    </xf>
    <xf numFmtId="3" fontId="5" fillId="4" borderId="26" xfId="0" applyNumberFormat="1" applyFont="1" applyFill="1" applyBorder="1" applyAlignment="1">
      <alignment horizontal="right" vertical="top"/>
    </xf>
    <xf numFmtId="3" fontId="8" fillId="3" borderId="29" xfId="0" applyNumberFormat="1" applyFont="1" applyFill="1" applyBorder="1" applyAlignment="1">
      <alignment horizontal="right" vertical="top"/>
    </xf>
    <xf numFmtId="3" fontId="5" fillId="4" borderId="31" xfId="0" applyNumberFormat="1" applyFont="1" applyFill="1" applyBorder="1" applyAlignment="1">
      <alignment horizontal="right" vertical="top"/>
    </xf>
    <xf numFmtId="3" fontId="5" fillId="4" borderId="134" xfId="0" applyNumberFormat="1" applyFont="1" applyFill="1" applyBorder="1" applyAlignment="1">
      <alignment horizontal="right" vertical="top"/>
    </xf>
    <xf numFmtId="3" fontId="5" fillId="4" borderId="21" xfId="0" applyNumberFormat="1" applyFont="1" applyFill="1" applyBorder="1" applyAlignment="1">
      <alignment horizontal="right" vertical="top"/>
    </xf>
    <xf numFmtId="3" fontId="5" fillId="4" borderId="135" xfId="0" applyNumberFormat="1" applyFont="1" applyFill="1" applyBorder="1" applyAlignment="1">
      <alignment horizontal="right" vertical="top"/>
    </xf>
    <xf numFmtId="3" fontId="5" fillId="4" borderId="136" xfId="0" applyNumberFormat="1" applyFont="1" applyFill="1" applyBorder="1" applyAlignment="1">
      <alignment horizontal="right" vertical="top"/>
    </xf>
    <xf numFmtId="3" fontId="5" fillId="4" borderId="137" xfId="0" applyNumberFormat="1" applyFont="1" applyFill="1" applyBorder="1" applyAlignment="1">
      <alignment horizontal="right" vertical="top"/>
    </xf>
    <xf numFmtId="3" fontId="5" fillId="4" borderId="138" xfId="0" applyNumberFormat="1" applyFont="1" applyFill="1" applyBorder="1" applyAlignment="1">
      <alignment horizontal="right" vertical="top"/>
    </xf>
    <xf numFmtId="3" fontId="5" fillId="4" borderId="22" xfId="0" applyNumberFormat="1" applyFont="1" applyFill="1" applyBorder="1" applyAlignment="1">
      <alignment horizontal="right" vertical="top"/>
    </xf>
    <xf numFmtId="3" fontId="5" fillId="3" borderId="17" xfId="0" applyNumberFormat="1" applyFont="1" applyFill="1" applyBorder="1" applyAlignment="1">
      <alignment horizontal="right" vertical="top"/>
    </xf>
    <xf numFmtId="3" fontId="5" fillId="4" borderId="32" xfId="0" applyNumberFormat="1" applyFont="1" applyFill="1" applyBorder="1" applyAlignment="1">
      <alignment horizontal="right"/>
    </xf>
    <xf numFmtId="3" fontId="5" fillId="4" borderId="33" xfId="0" applyNumberFormat="1" applyFont="1" applyFill="1" applyBorder="1" applyAlignment="1">
      <alignment horizontal="right"/>
    </xf>
    <xf numFmtId="3" fontId="5" fillId="4" borderId="139" xfId="0" applyNumberFormat="1" applyFont="1" applyFill="1" applyBorder="1" applyAlignment="1">
      <alignment horizontal="right"/>
    </xf>
    <xf numFmtId="3" fontId="5" fillId="4" borderId="99" xfId="0" applyNumberFormat="1" applyFont="1" applyFill="1" applyBorder="1" applyAlignment="1">
      <alignment horizontal="right" vertical="top"/>
    </xf>
    <xf numFmtId="3" fontId="5" fillId="4" borderId="74" xfId="0" applyNumberFormat="1" applyFont="1" applyFill="1" applyBorder="1" applyAlignment="1">
      <alignment horizontal="right"/>
    </xf>
    <xf numFmtId="3" fontId="5" fillId="4" borderId="75" xfId="0" applyNumberFormat="1" applyFont="1" applyFill="1" applyBorder="1" applyAlignment="1">
      <alignment horizontal="right"/>
    </xf>
    <xf numFmtId="3" fontId="5" fillId="4" borderId="140" xfId="0" applyNumberFormat="1" applyFont="1" applyFill="1" applyBorder="1" applyAlignment="1">
      <alignment horizontal="right"/>
    </xf>
    <xf numFmtId="3" fontId="5" fillId="4" borderId="85" xfId="0" applyNumberFormat="1" applyFont="1" applyFill="1" applyBorder="1" applyAlignment="1">
      <alignment horizontal="right" vertical="top"/>
    </xf>
    <xf numFmtId="3" fontId="5" fillId="4" borderId="44" xfId="0" applyNumberFormat="1" applyFont="1" applyFill="1" applyBorder="1" applyAlignment="1">
      <alignment horizontal="right" vertical="top"/>
    </xf>
    <xf numFmtId="3" fontId="5" fillId="4" borderId="84" xfId="0" applyNumberFormat="1" applyFont="1" applyFill="1" applyBorder="1" applyAlignment="1">
      <alignment horizontal="right" vertical="top"/>
    </xf>
    <xf numFmtId="3" fontId="5" fillId="3" borderId="63" xfId="0" applyNumberFormat="1" applyFont="1" applyFill="1" applyBorder="1" applyAlignment="1">
      <alignment horizontal="right" vertical="top"/>
    </xf>
    <xf numFmtId="3" fontId="5" fillId="3" borderId="107" xfId="0" applyNumberFormat="1" applyFont="1" applyFill="1" applyBorder="1" applyAlignment="1">
      <alignment horizontal="right" vertical="top"/>
    </xf>
    <xf numFmtId="0" fontId="7" fillId="2" borderId="3" xfId="0" applyFont="1" applyFill="1" applyBorder="1" applyAlignment="1">
      <alignment horizontal="right" vertical="center"/>
    </xf>
    <xf numFmtId="0" fontId="7" fillId="2" borderId="2" xfId="0" applyFont="1" applyFill="1" applyBorder="1" applyAlignment="1">
      <alignment horizontal="right" vertical="center"/>
    </xf>
    <xf numFmtId="164" fontId="5" fillId="4" borderId="108" xfId="3" applyNumberFormat="1" applyFont="1" applyFill="1" applyBorder="1" applyAlignment="1">
      <alignment horizontal="right" vertical="top"/>
    </xf>
    <xf numFmtId="164" fontId="5" fillId="4" borderId="116" xfId="3" applyNumberFormat="1" applyFont="1" applyFill="1" applyBorder="1" applyAlignment="1">
      <alignment horizontal="right" vertical="top"/>
    </xf>
    <xf numFmtId="164" fontId="5" fillId="4" borderId="59" xfId="3" applyNumberFormat="1" applyFont="1" applyFill="1" applyBorder="1" applyAlignment="1">
      <alignment horizontal="right" vertical="top"/>
    </xf>
    <xf numFmtId="0" fontId="7" fillId="2" borderId="52" xfId="0" applyFont="1" applyFill="1" applyBorder="1" applyAlignment="1">
      <alignment horizontal="right" vertical="top"/>
    </xf>
    <xf numFmtId="0" fontId="7" fillId="2" borderId="53" xfId="0" applyFont="1" applyFill="1" applyBorder="1" applyAlignment="1">
      <alignment horizontal="right" vertical="top"/>
    </xf>
    <xf numFmtId="0" fontId="5" fillId="2" borderId="0" xfId="0" applyFont="1" applyFill="1" applyAlignment="1">
      <alignment horizontal="right"/>
    </xf>
    <xf numFmtId="3" fontId="8" fillId="3" borderId="28" xfId="0" applyNumberFormat="1" applyFont="1" applyFill="1" applyBorder="1" applyAlignment="1">
      <alignment horizontal="right" vertical="top"/>
    </xf>
    <xf numFmtId="3" fontId="5" fillId="3" borderId="28" xfId="0" applyNumberFormat="1" applyFont="1" applyFill="1" applyBorder="1" applyAlignment="1">
      <alignment horizontal="right" vertical="top"/>
    </xf>
    <xf numFmtId="3" fontId="5" fillId="3" borderId="29" xfId="0" applyNumberFormat="1" applyFont="1" applyFill="1" applyBorder="1" applyAlignment="1">
      <alignment horizontal="right" vertical="top"/>
    </xf>
    <xf numFmtId="3" fontId="5" fillId="3" borderId="29" xfId="0" applyNumberFormat="1" applyFont="1" applyFill="1" applyBorder="1" applyAlignment="1">
      <alignment horizontal="right"/>
    </xf>
    <xf numFmtId="3" fontId="5" fillId="3" borderId="4" xfId="0" applyNumberFormat="1" applyFont="1" applyFill="1" applyBorder="1" applyAlignment="1">
      <alignment horizontal="right" vertical="top"/>
    </xf>
    <xf numFmtId="3" fontId="5" fillId="3" borderId="6" xfId="0" applyNumberFormat="1" applyFont="1" applyFill="1" applyBorder="1" applyAlignment="1">
      <alignment horizontal="right" vertical="top"/>
    </xf>
    <xf numFmtId="3" fontId="5" fillId="3" borderId="0" xfId="0" applyNumberFormat="1" applyFont="1" applyFill="1" applyAlignment="1">
      <alignment horizontal="right"/>
    </xf>
    <xf numFmtId="0" fontId="0" fillId="3" borderId="29" xfId="0" applyFill="1" applyBorder="1"/>
    <xf numFmtId="3" fontId="8" fillId="3" borderId="141" xfId="0" applyNumberFormat="1" applyFont="1" applyFill="1" applyBorder="1" applyAlignment="1">
      <alignment horizontal="right" vertical="top"/>
    </xf>
    <xf numFmtId="3" fontId="8" fillId="3" borderId="142" xfId="0" applyNumberFormat="1" applyFont="1" applyFill="1" applyBorder="1" applyAlignment="1">
      <alignment horizontal="right" vertical="top"/>
    </xf>
    <xf numFmtId="3" fontId="5" fillId="3" borderId="143" xfId="0" applyNumberFormat="1" applyFont="1" applyFill="1" applyBorder="1" applyAlignment="1">
      <alignment horizontal="right" vertical="top"/>
    </xf>
    <xf numFmtId="0" fontId="5" fillId="3" borderId="0" xfId="0" applyFont="1" applyFill="1" applyAlignment="1">
      <alignment horizontal="right"/>
    </xf>
    <xf numFmtId="0" fontId="7" fillId="2" borderId="7" xfId="0" applyFont="1" applyFill="1" applyBorder="1" applyAlignment="1">
      <alignment vertical="top" wrapText="1"/>
    </xf>
    <xf numFmtId="0" fontId="7" fillId="2" borderId="0" xfId="0" applyFont="1" applyFill="1" applyBorder="1" applyAlignment="1">
      <alignment horizontal="right" vertical="top"/>
    </xf>
    <xf numFmtId="0" fontId="7" fillId="2" borderId="8" xfId="0" applyFont="1" applyFill="1" applyBorder="1" applyAlignment="1">
      <alignment horizontal="right" vertical="top"/>
    </xf>
    <xf numFmtId="0" fontId="9" fillId="0" borderId="144" xfId="0" applyFont="1" applyBorder="1" applyAlignment="1">
      <alignment horizontal="center" vertical="top" wrapText="1"/>
    </xf>
    <xf numFmtId="0" fontId="9" fillId="0" borderId="145" xfId="0" applyFont="1" applyBorder="1" applyAlignment="1">
      <alignment horizontal="center" vertical="top" wrapText="1"/>
    </xf>
    <xf numFmtId="0" fontId="9" fillId="0" borderId="145" xfId="0" applyFont="1" applyBorder="1" applyAlignment="1">
      <alignment horizontal="center" vertical="center" wrapText="1"/>
    </xf>
    <xf numFmtId="0" fontId="9" fillId="0" borderId="145" xfId="0" applyFont="1" applyBorder="1" applyAlignment="1">
      <alignment horizontal="center"/>
    </xf>
    <xf numFmtId="0" fontId="9" fillId="0" borderId="0" xfId="0" applyFont="1" applyBorder="1"/>
    <xf numFmtId="0" fontId="9" fillId="0" borderId="0" xfId="0" applyFont="1" applyBorder="1" applyAlignment="1">
      <alignment horizontal="center"/>
    </xf>
    <xf numFmtId="0" fontId="5" fillId="0" borderId="0" xfId="0" applyFont="1" applyBorder="1" applyAlignment="1">
      <alignment horizontal="right"/>
    </xf>
    <xf numFmtId="0" fontId="5" fillId="0" borderId="112" xfId="0" applyFont="1" applyBorder="1" applyAlignment="1">
      <alignment horizontal="right"/>
    </xf>
    <xf numFmtId="0" fontId="9" fillId="0" borderId="145" xfId="0" applyFont="1" applyBorder="1"/>
    <xf numFmtId="0" fontId="9" fillId="0" borderId="146" xfId="0" applyFont="1" applyBorder="1"/>
    <xf numFmtId="0" fontId="9" fillId="0" borderId="6" xfId="0" applyFont="1" applyBorder="1"/>
    <xf numFmtId="0" fontId="9" fillId="0" borderId="6" xfId="0" applyFont="1" applyBorder="1" applyAlignment="1">
      <alignment horizontal="center"/>
    </xf>
    <xf numFmtId="0" fontId="5" fillId="0" borderId="6" xfId="0" applyFont="1" applyBorder="1" applyAlignment="1">
      <alignment horizontal="right"/>
    </xf>
    <xf numFmtId="0" fontId="5" fillId="0" borderId="147" xfId="0" applyFont="1" applyBorder="1" applyAlignment="1">
      <alignment horizontal="right"/>
    </xf>
    <xf numFmtId="0" fontId="16" fillId="0" borderId="0" xfId="1" quotePrefix="1" applyFont="1" applyAlignment="1" applyProtection="1"/>
    <xf numFmtId="0" fontId="20" fillId="0" borderId="0" xfId="0" applyFont="1" applyFill="1" applyBorder="1" applyAlignment="1">
      <alignment vertical="top"/>
    </xf>
    <xf numFmtId="3" fontId="5" fillId="0" borderId="0" xfId="0" applyNumberFormat="1" applyFont="1" applyFill="1"/>
    <xf numFmtId="3" fontId="5" fillId="0" borderId="0" xfId="0" applyNumberFormat="1" applyFont="1" applyFill="1" applyAlignment="1">
      <alignment horizontal="right"/>
    </xf>
    <xf numFmtId="0" fontId="20" fillId="5" borderId="1" xfId="0" applyFont="1" applyFill="1" applyBorder="1" applyAlignment="1">
      <alignment horizontal="center" vertical="top"/>
    </xf>
    <xf numFmtId="164" fontId="5" fillId="4" borderId="130" xfId="3" applyNumberFormat="1" applyFont="1" applyFill="1" applyBorder="1" applyAlignment="1">
      <alignment horizontal="center" vertical="top"/>
    </xf>
    <xf numFmtId="0" fontId="5" fillId="4" borderId="32" xfId="0" applyFont="1" applyFill="1" applyBorder="1" applyAlignment="1">
      <alignment horizontal="center" vertical="top"/>
    </xf>
    <xf numFmtId="0" fontId="5" fillId="4" borderId="20" xfId="0" applyFont="1" applyFill="1" applyBorder="1" applyAlignment="1">
      <alignment horizontal="center" vertical="center"/>
    </xf>
    <xf numFmtId="3" fontId="5" fillId="4" borderId="33" xfId="0" applyNumberFormat="1" applyFont="1" applyFill="1" applyBorder="1" applyAlignment="1">
      <alignment horizontal="center" vertical="top"/>
    </xf>
    <xf numFmtId="0" fontId="4" fillId="3" borderId="149" xfId="0" applyFont="1" applyFill="1" applyBorder="1" applyAlignment="1">
      <alignment vertical="top"/>
    </xf>
    <xf numFmtId="0" fontId="5" fillId="0" borderId="111" xfId="0" applyFont="1" applyBorder="1" applyAlignment="1">
      <alignment horizontal="center" vertical="top" wrapText="1"/>
    </xf>
    <xf numFmtId="0" fontId="5" fillId="3" borderId="8" xfId="0" applyFont="1" applyFill="1" applyBorder="1" applyAlignment="1">
      <alignment horizontal="center" vertical="top"/>
    </xf>
    <xf numFmtId="0" fontId="5" fillId="3" borderId="8" xfId="0" applyFont="1" applyFill="1" applyBorder="1" applyAlignment="1">
      <alignment horizontal="left" vertical="top"/>
    </xf>
    <xf numFmtId="0" fontId="5" fillId="3" borderId="0" xfId="0" applyFont="1" applyFill="1" applyBorder="1" applyAlignment="1">
      <alignment horizontal="left" indent="1"/>
    </xf>
    <xf numFmtId="0" fontId="11" fillId="4" borderId="0" xfId="0" applyFont="1" applyFill="1" applyBorder="1" applyAlignment="1">
      <alignment horizontal="center" vertical="top"/>
    </xf>
    <xf numFmtId="0" fontId="11" fillId="4" borderId="8" xfId="0" applyFont="1" applyFill="1" applyBorder="1" applyAlignment="1">
      <alignment horizontal="center" vertical="top"/>
    </xf>
    <xf numFmtId="0" fontId="5" fillId="3" borderId="0" xfId="0" applyFont="1" applyFill="1" applyBorder="1" applyAlignment="1">
      <alignment horizontal="left"/>
    </xf>
    <xf numFmtId="164" fontId="33" fillId="4" borderId="92" xfId="3" applyNumberFormat="1" applyFont="1" applyFill="1" applyBorder="1" applyAlignment="1">
      <alignment horizontal="center" vertical="top"/>
    </xf>
    <xf numFmtId="164" fontId="33" fillId="4" borderId="108" xfId="3" applyNumberFormat="1" applyFont="1" applyFill="1" applyBorder="1" applyAlignment="1">
      <alignment horizontal="center" vertical="top"/>
    </xf>
    <xf numFmtId="0" fontId="5" fillId="3" borderId="0" xfId="0" applyFont="1" applyFill="1" applyBorder="1" applyAlignment="1">
      <alignment horizontal="left" vertical="top" indent="1"/>
    </xf>
    <xf numFmtId="0" fontId="5" fillId="3" borderId="8" xfId="0" applyFont="1" applyFill="1" applyBorder="1" applyAlignment="1">
      <alignment horizontal="left" vertical="top" indent="1"/>
    </xf>
    <xf numFmtId="3" fontId="5" fillId="3" borderId="17" xfId="0" applyNumberFormat="1" applyFont="1" applyFill="1" applyBorder="1" applyAlignment="1">
      <alignment horizontal="center" vertical="top"/>
    </xf>
    <xf numFmtId="3" fontId="5" fillId="3" borderId="65" xfId="0" applyNumberFormat="1" applyFont="1" applyFill="1" applyBorder="1" applyAlignment="1">
      <alignment horizontal="center"/>
    </xf>
    <xf numFmtId="164" fontId="33" fillId="4" borderId="117" xfId="3" applyNumberFormat="1" applyFont="1" applyFill="1" applyBorder="1" applyAlignment="1">
      <alignment horizontal="center" vertical="top"/>
    </xf>
    <xf numFmtId="164" fontId="33" fillId="4" borderId="60" xfId="3" applyNumberFormat="1" applyFont="1" applyFill="1" applyBorder="1" applyAlignment="1">
      <alignment horizontal="center" vertical="top"/>
    </xf>
    <xf numFmtId="0" fontId="9" fillId="0" borderId="0" xfId="0" applyFont="1" applyFill="1" applyAlignment="1">
      <alignment vertical="top" wrapText="1"/>
    </xf>
    <xf numFmtId="0" fontId="16" fillId="0" borderId="0" xfId="1" applyAlignment="1" applyProtection="1">
      <alignment vertical="top" wrapText="1"/>
    </xf>
    <xf numFmtId="0" fontId="33" fillId="0" borderId="0" xfId="0" applyFont="1" applyAlignment="1">
      <alignment vertical="top" wrapText="1"/>
    </xf>
    <xf numFmtId="3" fontId="5" fillId="0" borderId="0" xfId="0" applyNumberFormat="1" applyFont="1" applyBorder="1" applyAlignment="1">
      <alignment vertical="top" wrapText="1"/>
    </xf>
    <xf numFmtId="3" fontId="5" fillId="4" borderId="65" xfId="0" applyNumberFormat="1" applyFont="1" applyFill="1" applyBorder="1" applyAlignment="1">
      <alignment horizontal="center" vertical="top"/>
    </xf>
    <xf numFmtId="3" fontId="5" fillId="0" borderId="65" xfId="0" applyNumberFormat="1" applyFont="1" applyFill="1" applyBorder="1" applyAlignment="1">
      <alignment horizontal="center" vertical="top"/>
    </xf>
    <xf numFmtId="3" fontId="5" fillId="3" borderId="65" xfId="0" applyNumberFormat="1" applyFont="1" applyFill="1" applyBorder="1" applyAlignment="1">
      <alignment horizontal="center" vertical="top"/>
    </xf>
    <xf numFmtId="3" fontId="5" fillId="3" borderId="29" xfId="0" applyNumberFormat="1" applyFont="1" applyFill="1" applyBorder="1" applyAlignment="1">
      <alignment horizontal="center"/>
    </xf>
    <xf numFmtId="3" fontId="5" fillId="3" borderId="128" xfId="0" applyNumberFormat="1" applyFont="1" applyFill="1" applyBorder="1" applyAlignment="1">
      <alignment horizontal="center"/>
    </xf>
    <xf numFmtId="3" fontId="5" fillId="4" borderId="29" xfId="0" applyNumberFormat="1" applyFont="1" applyFill="1" applyBorder="1" applyAlignment="1">
      <alignment horizontal="center" vertical="top"/>
    </xf>
    <xf numFmtId="3" fontId="5" fillId="0" borderId="29" xfId="0" applyNumberFormat="1" applyFont="1" applyFill="1" applyBorder="1" applyAlignment="1">
      <alignment horizontal="center" vertical="top"/>
    </xf>
    <xf numFmtId="3" fontId="5" fillId="0" borderId="128" xfId="0" applyNumberFormat="1" applyFont="1" applyBorder="1" applyAlignment="1">
      <alignment horizontal="center"/>
    </xf>
    <xf numFmtId="0" fontId="5" fillId="0" borderId="128" xfId="0" applyFont="1" applyBorder="1" applyAlignment="1">
      <alignment horizontal="center"/>
    </xf>
    <xf numFmtId="3" fontId="5" fillId="4" borderId="151" xfId="0" applyNumberFormat="1" applyFont="1" applyFill="1" applyBorder="1" applyAlignment="1">
      <alignment horizontal="center" vertical="top"/>
    </xf>
    <xf numFmtId="0" fontId="10" fillId="4" borderId="0" xfId="0" applyFont="1" applyFill="1" applyBorder="1" applyAlignment="1">
      <alignment horizontal="left" vertical="top"/>
    </xf>
    <xf numFmtId="0" fontId="5" fillId="4" borderId="151" xfId="0" applyFont="1" applyFill="1" applyBorder="1" applyAlignment="1">
      <alignment horizontal="center" vertical="top"/>
    </xf>
    <xf numFmtId="0" fontId="5" fillId="4" borderId="152" xfId="0" applyFont="1" applyFill="1" applyBorder="1" applyAlignment="1">
      <alignment horizontal="center" vertical="top"/>
    </xf>
    <xf numFmtId="0" fontId="5" fillId="4" borderId="111" xfId="0" applyFont="1" applyFill="1" applyBorder="1" applyAlignment="1">
      <alignment horizontal="center" vertical="top"/>
    </xf>
    <xf numFmtId="0" fontId="5" fillId="4" borderId="27" xfId="0" applyFont="1" applyFill="1" applyBorder="1" applyAlignment="1">
      <alignment horizontal="center" vertical="top"/>
    </xf>
    <xf numFmtId="0" fontId="5" fillId="4" borderId="153" xfId="0" applyFont="1" applyFill="1" applyBorder="1" applyAlignment="1">
      <alignment horizontal="center" vertical="top"/>
    </xf>
    <xf numFmtId="0" fontId="9" fillId="4" borderId="0" xfId="0" applyFont="1" applyFill="1" applyBorder="1" applyAlignment="1">
      <alignment horizontal="center" vertical="top"/>
    </xf>
    <xf numFmtId="0" fontId="5" fillId="3" borderId="8" xfId="0" applyFont="1" applyFill="1" applyBorder="1" applyAlignment="1">
      <alignment horizontal="left" vertical="top" indent="5"/>
    </xf>
    <xf numFmtId="3" fontId="34" fillId="3" borderId="39" xfId="0" applyNumberFormat="1" applyFont="1" applyFill="1" applyBorder="1" applyAlignment="1">
      <alignment horizontal="center" vertical="center"/>
    </xf>
    <xf numFmtId="164" fontId="34" fillId="4" borderId="130" xfId="3" applyNumberFormat="1" applyFont="1" applyFill="1" applyBorder="1" applyAlignment="1">
      <alignment horizontal="center" vertical="top"/>
    </xf>
    <xf numFmtId="0" fontId="35" fillId="0" borderId="0" xfId="0" applyFont="1"/>
    <xf numFmtId="0" fontId="9" fillId="0" borderId="115" xfId="0" applyFont="1" applyFill="1" applyBorder="1" applyAlignment="1">
      <alignment vertical="top" wrapText="1"/>
    </xf>
    <xf numFmtId="0" fontId="9" fillId="0" borderId="116" xfId="0" applyFont="1" applyFill="1" applyBorder="1" applyAlignment="1">
      <alignment vertical="top" wrapText="1"/>
    </xf>
    <xf numFmtId="0" fontId="9" fillId="0" borderId="117" xfId="0" applyFont="1" applyFill="1" applyBorder="1" applyAlignment="1">
      <alignment vertical="top" wrapText="1"/>
    </xf>
    <xf numFmtId="0" fontId="6" fillId="5" borderId="7" xfId="0" applyFont="1" applyFill="1" applyBorder="1" applyAlignment="1">
      <alignment horizontal="center" vertical="top"/>
    </xf>
    <xf numFmtId="0" fontId="6" fillId="5" borderId="0" xfId="0" applyFont="1" applyFill="1" applyBorder="1" applyAlignment="1">
      <alignment horizontal="center" vertical="top"/>
    </xf>
    <xf numFmtId="0" fontId="9" fillId="0" borderId="148" xfId="0" applyFont="1" applyFill="1" applyBorder="1" applyAlignment="1">
      <alignment vertical="top" wrapText="1"/>
    </xf>
    <xf numFmtId="0" fontId="9" fillId="0" borderId="126" xfId="0" applyFont="1" applyFill="1" applyBorder="1" applyAlignment="1">
      <alignment vertical="top" wrapText="1"/>
    </xf>
    <xf numFmtId="0" fontId="9" fillId="0" borderId="127" xfId="0" applyFont="1" applyFill="1" applyBorder="1" applyAlignment="1">
      <alignment vertical="top" wrapText="1"/>
    </xf>
    <xf numFmtId="0" fontId="9" fillId="0" borderId="115" xfId="0" applyFont="1" applyFill="1" applyBorder="1" applyAlignment="1">
      <alignment vertical="top"/>
    </xf>
    <xf numFmtId="0" fontId="9" fillId="0" borderId="116" xfId="0" applyFont="1" applyFill="1" applyBorder="1" applyAlignment="1">
      <alignment vertical="top"/>
    </xf>
    <xf numFmtId="0" fontId="9" fillId="0" borderId="117" xfId="0" applyFont="1" applyFill="1" applyBorder="1" applyAlignment="1">
      <alignment vertical="top"/>
    </xf>
    <xf numFmtId="0" fontId="20" fillId="5" borderId="7" xfId="0" applyFont="1" applyFill="1" applyBorder="1" applyAlignment="1">
      <alignment horizontal="center" vertical="top"/>
    </xf>
    <xf numFmtId="0" fontId="20" fillId="5" borderId="0" xfId="0" applyFont="1" applyFill="1" applyBorder="1" applyAlignment="1">
      <alignment horizontal="center" vertical="top"/>
    </xf>
    <xf numFmtId="0" fontId="4" fillId="0" borderId="116" xfId="0" applyFont="1" applyFill="1" applyBorder="1" applyAlignment="1">
      <alignment vertical="top" wrapText="1"/>
    </xf>
    <xf numFmtId="0" fontId="4" fillId="0" borderId="117" xfId="0" applyFont="1" applyFill="1" applyBorder="1" applyAlignment="1">
      <alignment vertical="top" wrapText="1"/>
    </xf>
    <xf numFmtId="0" fontId="5" fillId="0" borderId="115" xfId="0" applyFont="1" applyBorder="1" applyAlignment="1">
      <alignment vertical="top" wrapText="1"/>
    </xf>
    <xf numFmtId="0" fontId="5" fillId="0" borderId="116" xfId="0" applyFont="1" applyBorder="1" applyAlignment="1">
      <alignment vertical="top" wrapText="1"/>
    </xf>
    <xf numFmtId="0" fontId="5" fillId="0" borderId="117" xfId="0" applyFont="1" applyBorder="1" applyAlignment="1">
      <alignment vertical="top" wrapText="1"/>
    </xf>
    <xf numFmtId="0" fontId="20" fillId="5" borderId="1" xfId="0" applyFont="1" applyFill="1" applyBorder="1" applyAlignment="1">
      <alignment horizontal="center" vertical="top"/>
    </xf>
    <xf numFmtId="0" fontId="20" fillId="5" borderId="3" xfId="0" applyFont="1" applyFill="1" applyBorder="1" applyAlignment="1">
      <alignment horizontal="center" vertical="top"/>
    </xf>
    <xf numFmtId="0" fontId="20" fillId="5" borderId="2" xfId="0" applyFont="1" applyFill="1" applyBorder="1" applyAlignment="1">
      <alignment horizontal="center" vertical="top"/>
    </xf>
    <xf numFmtId="0" fontId="0" fillId="0" borderId="116" xfId="0" applyBorder="1" applyAlignment="1">
      <alignment vertical="top" wrapText="1"/>
    </xf>
    <xf numFmtId="0" fontId="0" fillId="0" borderId="117" xfId="0" applyBorder="1" applyAlignment="1">
      <alignment vertical="top" wrapText="1"/>
    </xf>
    <xf numFmtId="0" fontId="5" fillId="0" borderId="149" xfId="0" applyFont="1" applyBorder="1" applyAlignment="1">
      <alignment vertical="top" wrapText="1"/>
    </xf>
    <xf numFmtId="0" fontId="3" fillId="0" borderId="111" xfId="0" applyFont="1" applyBorder="1" applyAlignment="1">
      <alignment vertical="top" wrapText="1"/>
    </xf>
    <xf numFmtId="0" fontId="3" fillId="0" borderId="93" xfId="0" applyFont="1" applyBorder="1" applyAlignment="1">
      <alignment vertical="top" wrapText="1"/>
    </xf>
    <xf numFmtId="0" fontId="5" fillId="0" borderId="58" xfId="0" applyFont="1"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9" fillId="0" borderId="148" xfId="0" applyFont="1" applyBorder="1" applyAlignment="1">
      <alignment vertical="top" wrapText="1"/>
    </xf>
    <xf numFmtId="0" fontId="0" fillId="0" borderId="126" xfId="0" applyBorder="1" applyAlignment="1">
      <alignment vertical="top" wrapText="1"/>
    </xf>
    <xf numFmtId="0" fontId="0" fillId="0" borderId="127" xfId="0" applyBorder="1" applyAlignment="1">
      <alignment vertical="top" wrapText="1"/>
    </xf>
    <xf numFmtId="0" fontId="28" fillId="5" borderId="7" xfId="0" applyFont="1" applyFill="1" applyBorder="1" applyAlignment="1">
      <alignment horizontal="center" vertical="top"/>
    </xf>
    <xf numFmtId="0" fontId="28" fillId="5" borderId="0" xfId="0" applyFont="1" applyFill="1" applyBorder="1" applyAlignment="1">
      <alignment horizontal="center" vertical="top"/>
    </xf>
    <xf numFmtId="0" fontId="5" fillId="0" borderId="148" xfId="0" applyFont="1" applyBorder="1" applyAlignment="1">
      <alignment vertical="top" wrapText="1"/>
    </xf>
    <xf numFmtId="0" fontId="5" fillId="0" borderId="126" xfId="0" applyFont="1" applyBorder="1" applyAlignment="1">
      <alignment vertical="top" wrapText="1"/>
    </xf>
    <xf numFmtId="0" fontId="5" fillId="0" borderId="127" xfId="0" applyFont="1" applyBorder="1" applyAlignment="1">
      <alignment vertical="top" wrapText="1"/>
    </xf>
    <xf numFmtId="0" fontId="3" fillId="0" borderId="116" xfId="0" applyFont="1" applyBorder="1" applyAlignment="1">
      <alignment vertical="top" wrapText="1"/>
    </xf>
    <xf numFmtId="0" fontId="3" fillId="0" borderId="117" xfId="0" applyFont="1" applyBorder="1" applyAlignment="1">
      <alignment vertical="top" wrapText="1"/>
    </xf>
    <xf numFmtId="0" fontId="18" fillId="0" borderId="115" xfId="0" applyFont="1" applyBorder="1" applyAlignment="1">
      <alignment vertical="top" wrapText="1"/>
    </xf>
    <xf numFmtId="0" fontId="24" fillId="0" borderId="116" xfId="0" applyFont="1" applyBorder="1" applyAlignment="1">
      <alignment vertical="top" wrapText="1"/>
    </xf>
    <xf numFmtId="0" fontId="24" fillId="0" borderId="117" xfId="0" applyFont="1" applyBorder="1" applyAlignment="1">
      <alignment vertical="top" wrapText="1"/>
    </xf>
    <xf numFmtId="0" fontId="18" fillId="0" borderId="58" xfId="0" applyFont="1" applyBorder="1" applyAlignment="1">
      <alignment vertical="top" wrapText="1"/>
    </xf>
    <xf numFmtId="0" fontId="24" fillId="0" borderId="59" xfId="0" applyFont="1" applyBorder="1" applyAlignment="1">
      <alignment vertical="top" wrapText="1"/>
    </xf>
    <xf numFmtId="0" fontId="24" fillId="0" borderId="60" xfId="0" applyFont="1" applyBorder="1" applyAlignment="1">
      <alignment vertical="top" wrapText="1"/>
    </xf>
    <xf numFmtId="0" fontId="0" fillId="0" borderId="126" xfId="0" applyFill="1" applyBorder="1" applyAlignment="1">
      <alignment vertical="top" wrapText="1"/>
    </xf>
    <xf numFmtId="0" fontId="0" fillId="0" borderId="127" xfId="0" applyFill="1" applyBorder="1" applyAlignment="1">
      <alignment vertical="top" wrapText="1"/>
    </xf>
    <xf numFmtId="0" fontId="4" fillId="0" borderId="126" xfId="0" applyFont="1" applyBorder="1" applyAlignment="1">
      <alignment vertical="top" wrapText="1"/>
    </xf>
    <xf numFmtId="0" fontId="4" fillId="0" borderId="127" xfId="0" applyFont="1" applyBorder="1" applyAlignment="1">
      <alignment vertical="top" wrapText="1"/>
    </xf>
    <xf numFmtId="0" fontId="9" fillId="0" borderId="61" xfId="0" applyFont="1" applyFill="1" applyBorder="1" applyAlignment="1">
      <alignment vertical="top" wrapText="1"/>
    </xf>
    <xf numFmtId="0" fontId="0" fillId="0" borderId="108" xfId="0" applyFill="1" applyBorder="1" applyAlignment="1">
      <alignment vertical="top" wrapText="1"/>
    </xf>
    <xf numFmtId="0" fontId="0" fillId="0" borderId="92" xfId="0" applyFill="1" applyBorder="1" applyAlignment="1">
      <alignment vertical="top" wrapText="1"/>
    </xf>
    <xf numFmtId="0" fontId="5" fillId="0" borderId="61" xfId="0" applyFont="1" applyBorder="1" applyAlignment="1">
      <alignment vertical="top" wrapText="1"/>
    </xf>
    <xf numFmtId="0" fontId="0" fillId="0" borderId="108" xfId="0" applyBorder="1" applyAlignment="1">
      <alignment vertical="top" wrapText="1"/>
    </xf>
    <xf numFmtId="0" fontId="0" fillId="0" borderId="92" xfId="0" applyBorder="1" applyAlignment="1">
      <alignment vertical="top" wrapText="1"/>
    </xf>
    <xf numFmtId="0" fontId="35" fillId="0" borderId="148" xfId="0" applyFont="1" applyBorder="1" applyAlignment="1">
      <alignment vertical="top" wrapText="1"/>
    </xf>
    <xf numFmtId="3" fontId="9" fillId="0" borderId="115" xfId="0" applyNumberFormat="1" applyFont="1" applyBorder="1" applyAlignment="1">
      <alignment vertical="center" wrapText="1"/>
    </xf>
    <xf numFmtId="3" fontId="9" fillId="0" borderId="116" xfId="0" applyNumberFormat="1" applyFont="1" applyBorder="1" applyAlignment="1">
      <alignment vertical="center" wrapText="1"/>
    </xf>
    <xf numFmtId="3" fontId="9" fillId="0" borderId="117" xfId="0" applyNumberFormat="1" applyFont="1" applyBorder="1" applyAlignment="1">
      <alignment vertical="center" wrapText="1"/>
    </xf>
    <xf numFmtId="0" fontId="9" fillId="0" borderId="115" xfId="0" applyFont="1" applyBorder="1" applyAlignment="1">
      <alignment vertical="center" wrapText="1"/>
    </xf>
    <xf numFmtId="0" fontId="9" fillId="0" borderId="116" xfId="0" applyFont="1" applyBorder="1" applyAlignment="1">
      <alignment vertical="center" wrapText="1"/>
    </xf>
    <xf numFmtId="0" fontId="9" fillId="0" borderId="117" xfId="0" applyFont="1" applyBorder="1" applyAlignment="1">
      <alignment vertical="center" wrapText="1"/>
    </xf>
    <xf numFmtId="3" fontId="9" fillId="4" borderId="148" xfId="0" applyNumberFormat="1" applyFont="1" applyFill="1" applyBorder="1" applyAlignment="1">
      <alignment vertical="center" wrapText="1"/>
    </xf>
    <xf numFmtId="3" fontId="9" fillId="4" borderId="126" xfId="0" applyNumberFormat="1" applyFont="1" applyFill="1" applyBorder="1" applyAlignment="1">
      <alignment vertical="center" wrapText="1"/>
    </xf>
    <xf numFmtId="3" fontId="9" fillId="4" borderId="127" xfId="0" applyNumberFormat="1" applyFont="1" applyFill="1" applyBorder="1" applyAlignment="1">
      <alignment vertical="center" wrapText="1"/>
    </xf>
    <xf numFmtId="0" fontId="5" fillId="0" borderId="1" xfId="0" applyFont="1" applyBorder="1" applyAlignment="1">
      <alignment vertical="top" wrapText="1"/>
    </xf>
    <xf numFmtId="0" fontId="0" fillId="0" borderId="3" xfId="0" applyBorder="1" applyAlignment="1">
      <alignment vertical="top" wrapText="1"/>
    </xf>
    <xf numFmtId="0" fontId="0" fillId="0" borderId="2" xfId="0" applyBorder="1" applyAlignment="1">
      <alignment vertical="top" wrapText="1"/>
    </xf>
    <xf numFmtId="3" fontId="5" fillId="0" borderId="115" xfId="0" applyNumberFormat="1" applyFont="1" applyBorder="1" applyAlignment="1">
      <alignment vertical="top" wrapText="1"/>
    </xf>
    <xf numFmtId="3" fontId="5" fillId="0" borderId="116" xfId="0" applyNumberFormat="1" applyFont="1" applyBorder="1" applyAlignment="1">
      <alignment vertical="top" wrapText="1"/>
    </xf>
    <xf numFmtId="3" fontId="5" fillId="0" borderId="117" xfId="0" applyNumberFormat="1" applyFont="1" applyBorder="1" applyAlignment="1">
      <alignment vertical="top" wrapText="1"/>
    </xf>
    <xf numFmtId="3" fontId="5" fillId="0" borderId="58" xfId="0" applyNumberFormat="1" applyFont="1" applyBorder="1" applyAlignment="1">
      <alignment vertical="top" wrapText="1"/>
    </xf>
    <xf numFmtId="3" fontId="5" fillId="0" borderId="59" xfId="0" applyNumberFormat="1" applyFont="1" applyBorder="1" applyAlignment="1">
      <alignment vertical="top" wrapText="1"/>
    </xf>
    <xf numFmtId="3" fontId="5" fillId="0" borderId="60" xfId="0" applyNumberFormat="1" applyFont="1" applyBorder="1" applyAlignment="1">
      <alignment vertical="top" wrapText="1"/>
    </xf>
    <xf numFmtId="0" fontId="0" fillId="0" borderId="116" xfId="0" applyFill="1" applyBorder="1" applyAlignment="1">
      <alignment vertical="top" wrapText="1"/>
    </xf>
    <xf numFmtId="0" fontId="0" fillId="0" borderId="117" xfId="0" applyFill="1" applyBorder="1" applyAlignment="1">
      <alignment vertical="top" wrapText="1"/>
    </xf>
    <xf numFmtId="0" fontId="9" fillId="0" borderId="115" xfId="0" applyFont="1" applyFill="1" applyBorder="1" applyAlignment="1">
      <alignment wrapText="1"/>
    </xf>
    <xf numFmtId="0" fontId="0" fillId="0" borderId="116" xfId="0" applyFill="1" applyBorder="1" applyAlignment="1">
      <alignment wrapText="1"/>
    </xf>
    <xf numFmtId="0" fontId="0" fillId="0" borderId="117" xfId="0" applyFill="1" applyBorder="1" applyAlignment="1">
      <alignment wrapText="1"/>
    </xf>
    <xf numFmtId="0" fontId="0" fillId="0" borderId="116" xfId="0" applyFill="1" applyBorder="1" applyAlignment="1"/>
    <xf numFmtId="0" fontId="0" fillId="0" borderId="117" xfId="0" applyFill="1" applyBorder="1" applyAlignment="1"/>
    <xf numFmtId="0" fontId="35" fillId="0" borderId="148" xfId="0" applyFont="1" applyFill="1" applyBorder="1" applyAlignment="1">
      <alignment vertical="top" wrapText="1"/>
    </xf>
    <xf numFmtId="0" fontId="18" fillId="0" borderId="115" xfId="0" applyFont="1" applyFill="1" applyBorder="1" applyAlignment="1">
      <alignment vertical="top" wrapText="1"/>
    </xf>
    <xf numFmtId="0" fontId="24" fillId="0" borderId="116" xfId="0" applyFont="1" applyFill="1" applyBorder="1" applyAlignment="1">
      <alignment vertical="top" wrapText="1"/>
    </xf>
    <xf numFmtId="0" fontId="24" fillId="0" borderId="117" xfId="0" applyFont="1" applyFill="1" applyBorder="1" applyAlignment="1">
      <alignment vertical="top" wrapText="1"/>
    </xf>
    <xf numFmtId="0" fontId="9" fillId="0" borderId="115" xfId="0" applyFont="1" applyBorder="1" applyAlignment="1">
      <alignment vertical="top" wrapText="1"/>
    </xf>
    <xf numFmtId="0" fontId="18" fillId="0" borderId="116" xfId="0" applyFont="1" applyBorder="1" applyAlignment="1">
      <alignment vertical="top" wrapText="1"/>
    </xf>
    <xf numFmtId="0" fontId="18" fillId="0" borderId="117" xfId="0" applyFont="1" applyBorder="1" applyAlignment="1">
      <alignment vertical="top" wrapText="1"/>
    </xf>
    <xf numFmtId="0" fontId="9" fillId="0" borderId="58" xfId="0" applyFont="1" applyBorder="1" applyAlignment="1">
      <alignment vertical="top" wrapText="1"/>
    </xf>
    <xf numFmtId="0" fontId="18" fillId="0" borderId="58" xfId="0" applyFont="1" applyFill="1" applyBorder="1" applyAlignment="1">
      <alignment vertical="top" wrapText="1"/>
    </xf>
    <xf numFmtId="0" fontId="24" fillId="0" borderId="59" xfId="0" applyFont="1" applyFill="1" applyBorder="1" applyAlignment="1">
      <alignment vertical="top" wrapText="1"/>
    </xf>
    <xf numFmtId="0" fontId="24" fillId="0" borderId="60" xfId="0" applyFont="1" applyFill="1" applyBorder="1" applyAlignment="1">
      <alignment vertical="top" wrapText="1"/>
    </xf>
    <xf numFmtId="0" fontId="18" fillId="0" borderId="116" xfId="0" applyFont="1" applyFill="1" applyBorder="1" applyAlignment="1">
      <alignment vertical="top" wrapText="1"/>
    </xf>
    <xf numFmtId="0" fontId="18" fillId="0" borderId="117" xfId="0" applyFont="1" applyFill="1" applyBorder="1" applyAlignment="1">
      <alignment vertical="top" wrapText="1"/>
    </xf>
    <xf numFmtId="0" fontId="7" fillId="2" borderId="150" xfId="0" applyFont="1" applyFill="1" applyBorder="1" applyAlignment="1">
      <alignment horizontal="right" vertical="center"/>
    </xf>
    <xf numFmtId="0" fontId="7" fillId="0" borderId="0" xfId="0" applyFont="1" applyAlignment="1">
      <alignment horizontal="right" vertical="center"/>
    </xf>
    <xf numFmtId="0" fontId="9" fillId="0" borderId="37" xfId="0" applyFont="1" applyBorder="1" applyAlignment="1">
      <alignment vertical="top" wrapText="1"/>
    </xf>
    <xf numFmtId="0" fontId="4" fillId="0" borderId="37" xfId="0" applyFont="1" applyBorder="1" applyAlignment="1">
      <alignment vertical="top" wrapText="1"/>
    </xf>
    <xf numFmtId="0" fontId="4" fillId="0" borderId="70" xfId="0" applyFont="1" applyBorder="1" applyAlignment="1">
      <alignment vertical="top" wrapText="1"/>
    </xf>
    <xf numFmtId="0" fontId="9" fillId="0" borderId="0" xfId="0" applyFont="1" applyBorder="1" applyAlignment="1">
      <alignment vertical="top" wrapText="1"/>
    </xf>
    <xf numFmtId="0" fontId="4" fillId="0" borderId="0" xfId="0" applyFont="1" applyBorder="1" applyAlignment="1">
      <alignment vertical="top" wrapText="1"/>
    </xf>
    <xf numFmtId="0" fontId="4" fillId="0" borderId="112" xfId="0" applyFont="1" applyBorder="1" applyAlignment="1">
      <alignment vertical="top" wrapText="1"/>
    </xf>
    <xf numFmtId="0" fontId="9" fillId="0" borderId="0" xfId="0" applyFont="1" applyBorder="1" applyAlignment="1">
      <alignment horizontal="left" vertical="top" wrapText="1"/>
    </xf>
    <xf numFmtId="0" fontId="9" fillId="0" borderId="112" xfId="0" applyFont="1" applyBorder="1" applyAlignment="1">
      <alignment horizontal="left" vertical="top" wrapText="1"/>
    </xf>
    <xf numFmtId="0" fontId="9" fillId="0" borderId="0" xfId="0" applyFont="1" applyBorder="1" applyAlignment="1">
      <alignment wrapText="1"/>
    </xf>
    <xf numFmtId="0" fontId="9" fillId="0" borderId="112" xfId="0" applyFont="1" applyBorder="1" applyAlignment="1">
      <alignment wrapText="1"/>
    </xf>
    <xf numFmtId="0" fontId="9" fillId="0" borderId="112" xfId="0" applyFont="1" applyBorder="1" applyAlignment="1">
      <alignment vertical="top" wrapText="1"/>
    </xf>
    <xf numFmtId="0" fontId="22" fillId="5" borderId="1" xfId="0" applyFont="1" applyFill="1" applyBorder="1" applyAlignment="1">
      <alignment horizontal="center"/>
    </xf>
    <xf numFmtId="0" fontId="22" fillId="5" borderId="3" xfId="0" applyFont="1" applyFill="1" applyBorder="1" applyAlignment="1">
      <alignment horizontal="center"/>
    </xf>
    <xf numFmtId="0" fontId="22" fillId="5" borderId="2" xfId="0" applyFont="1" applyFill="1" applyBorder="1" applyAlignment="1">
      <alignment horizontal="center"/>
    </xf>
  </cellXfs>
  <cellStyles count="4">
    <cellStyle name="Hyperlink" xfId="1" builtinId="8"/>
    <cellStyle name="Normal" xfId="0" builtinId="0"/>
    <cellStyle name="Normal_TAB9" xfId="2"/>
    <cellStyle name="Percent" xfId="3" builtinId="5"/>
  </cellStyles>
  <dxfs count="0"/>
  <tableStyles count="0"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styles" Target="styles.xml"/><Relationship Id="rId12" Type="http://schemas.openxmlformats.org/officeDocument/2006/relationships/sharedStrings" Target="sharedStrings.xml"/><Relationship Id="rId13"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externalLink" Target="externalLinks/externalLink1.xml"/><Relationship Id="rId9" Type="http://schemas.openxmlformats.org/officeDocument/2006/relationships/externalLink" Target="externalLinks/externalLink2.xml"/><Relationship Id="rId1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 Id="rId2" Type="http://schemas.openxmlformats.org/officeDocument/2006/relationships/hyperlink" Target="#Indice"/><Relationship Id="rId3" Type="http://schemas.openxmlformats.org/officeDocument/2006/relationships/hyperlink" Target="#Indice"/></Relationships>
</file>

<file path=xl/drawings/_rels/drawing2.xml.rels><?xml version="1.0" encoding="UTF-8" standalone="yes"?>
<Relationships xmlns="http://schemas.openxmlformats.org/package/2006/relationships"><Relationship Id="rId3" Type="http://schemas.openxmlformats.org/officeDocument/2006/relationships/hyperlink" Target="#Index!A1"/><Relationship Id="rId4" Type="http://schemas.openxmlformats.org/officeDocument/2006/relationships/hyperlink" Target="#Index!A1"/><Relationship Id="rId5" Type="http://schemas.openxmlformats.org/officeDocument/2006/relationships/hyperlink" Target="#Index!A1"/><Relationship Id="rId6" Type="http://schemas.openxmlformats.org/officeDocument/2006/relationships/hyperlink" Target="#Index!A1"/><Relationship Id="rId7" Type="http://schemas.openxmlformats.org/officeDocument/2006/relationships/hyperlink" Target="#Index!A1"/><Relationship Id="rId1" Type="http://schemas.openxmlformats.org/officeDocument/2006/relationships/hyperlink" Target="#Indice"/><Relationship Id="rId2"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 Id="rId2"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ice"/><Relationship Id="rId2"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1</xdr:colOff>
      <xdr:row>59</xdr:row>
      <xdr:rowOff>76200</xdr:rowOff>
    </xdr:from>
    <xdr:to>
      <xdr:col>13</xdr:col>
      <xdr:colOff>9526</xdr:colOff>
      <xdr:row>65</xdr:row>
      <xdr:rowOff>15872</xdr:rowOff>
    </xdr:to>
    <xdr:sp macro="" textlink="">
      <xdr:nvSpPr>
        <xdr:cNvPr id="1025" name="Text Box 1"/>
        <xdr:cNvSpPr txBox="1">
          <a:spLocks noChangeArrowheads="1"/>
        </xdr:cNvSpPr>
      </xdr:nvSpPr>
      <xdr:spPr bwMode="auto">
        <a:xfrm>
          <a:off x="95251" y="8696325"/>
          <a:ext cx="8210550" cy="835022"/>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I.1</a:t>
          </a:r>
        </a:p>
        <a:p>
          <a:pPr algn="l" rtl="0">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1980-2010.</a:t>
          </a: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12</xdr:col>
      <xdr:colOff>133350</xdr:colOff>
      <xdr:row>0</xdr:row>
      <xdr:rowOff>85725</xdr:rowOff>
    </xdr:from>
    <xdr:to>
      <xdr:col>12</xdr:col>
      <xdr:colOff>400050</xdr:colOff>
      <xdr:row>2</xdr:row>
      <xdr:rowOff>57150</xdr:rowOff>
    </xdr:to>
    <xdr:sp macro="" textlink="">
      <xdr:nvSpPr>
        <xdr:cNvPr id="1106" name="AutoShape 2">
          <a:hlinkClick xmlns:r="http://schemas.openxmlformats.org/officeDocument/2006/relationships" r:id="rId1"/>
        </xdr:cNvPr>
        <xdr:cNvSpPr>
          <a:spLocks noChangeArrowheads="1"/>
        </xdr:cNvSpPr>
      </xdr:nvSpPr>
      <xdr:spPr bwMode="auto">
        <a:xfrm>
          <a:off x="7791450" y="857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xdr:twoCellAnchor>
  <xdr:twoCellAnchor>
    <xdr:from>
      <xdr:col>12</xdr:col>
      <xdr:colOff>152400</xdr:colOff>
      <xdr:row>170</xdr:row>
      <xdr:rowOff>0</xdr:rowOff>
    </xdr:from>
    <xdr:to>
      <xdr:col>12</xdr:col>
      <xdr:colOff>419100</xdr:colOff>
      <xdr:row>171</xdr:row>
      <xdr:rowOff>104775</xdr:rowOff>
    </xdr:to>
    <xdr:sp macro="" textlink="">
      <xdr:nvSpPr>
        <xdr:cNvPr id="1107" name="AutoShape 3">
          <a:hlinkClick xmlns:r="http://schemas.openxmlformats.org/officeDocument/2006/relationships" r:id="rId2"/>
        </xdr:cNvPr>
        <xdr:cNvSpPr>
          <a:spLocks noChangeArrowheads="1"/>
        </xdr:cNvSpPr>
      </xdr:nvSpPr>
      <xdr:spPr bwMode="auto">
        <a:xfrm>
          <a:off x="7810500" y="24164925"/>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14</xdr:col>
      <xdr:colOff>0</xdr:colOff>
      <xdr:row>0</xdr:row>
      <xdr:rowOff>85725</xdr:rowOff>
    </xdr:from>
    <xdr:to>
      <xdr:col>14</xdr:col>
      <xdr:colOff>0</xdr:colOff>
      <xdr:row>2</xdr:row>
      <xdr:rowOff>57150</xdr:rowOff>
    </xdr:to>
    <xdr:sp macro="" textlink="">
      <xdr:nvSpPr>
        <xdr:cNvPr id="1108" name="AutoShape 4">
          <a:hlinkClick xmlns:r="http://schemas.openxmlformats.org/officeDocument/2006/relationships" r:id="rId3"/>
        </xdr:cNvPr>
        <xdr:cNvSpPr>
          <a:spLocks noChangeArrowheads="1"/>
        </xdr:cNvSpPr>
      </xdr:nvSpPr>
      <xdr:spPr bwMode="auto">
        <a:xfrm>
          <a:off x="10172700" y="85725"/>
          <a:ext cx="0" cy="238125"/>
        </a:xfrm>
        <a:prstGeom prst="leftArrow">
          <a:avLst>
            <a:gd name="adj1" fmla="val 50000"/>
            <a:gd name="adj2" fmla="val -2147483648"/>
          </a:avLst>
        </a:prstGeom>
        <a:solidFill>
          <a:srgbClr val="666699"/>
        </a:solidFill>
        <a:ln w="9525">
          <a:solidFill>
            <a:srgbClr val="000000"/>
          </a:solidFill>
          <a:miter lim="800000"/>
          <a:headEnd/>
          <a:tailEnd/>
        </a:ln>
      </xdr:spPr>
    </xdr:sp>
    <xdr:clientData/>
  </xdr:twoCellAnchor>
  <xdr:twoCellAnchor>
    <xdr:from>
      <xdr:col>1</xdr:col>
      <xdr:colOff>9525</xdr:colOff>
      <xdr:row>66</xdr:row>
      <xdr:rowOff>38100</xdr:rowOff>
    </xdr:from>
    <xdr:to>
      <xdr:col>13</xdr:col>
      <xdr:colOff>0</xdr:colOff>
      <xdr:row>78</xdr:row>
      <xdr:rowOff>0</xdr:rowOff>
    </xdr:to>
    <xdr:sp macro="" textlink="">
      <xdr:nvSpPr>
        <xdr:cNvPr id="1029" name="Text Box 5"/>
        <xdr:cNvSpPr txBox="1">
          <a:spLocks noChangeArrowheads="1"/>
        </xdr:cNvSpPr>
      </xdr:nvSpPr>
      <xdr:spPr bwMode="auto">
        <a:xfrm>
          <a:off x="104775" y="10963275"/>
          <a:ext cx="8401050" cy="1562100"/>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I.1: </a:t>
          </a:r>
        </a:p>
        <a:p>
          <a:pPr algn="l" rtl="0">
            <a:defRPr sz="1000"/>
          </a:pPr>
          <a:r>
            <a:rPr lang="en-US" sz="1000" b="0" i="0" u="none" strike="noStrike" baseline="0">
              <a:solidFill>
                <a:srgbClr val="000000"/>
              </a:solidFill>
              <a:latin typeface="Arial"/>
              <a:ea typeface="Arial"/>
              <a:cs typeface="Arial"/>
            </a:rPr>
            <a:t>2010 is the first year </a:t>
          </a:r>
          <a:r>
            <a:rPr lang="en-US" sz="1000" b="0" i="0" u="none" strike="noStrike" baseline="0">
              <a:solidFill>
                <a:sysClr val="windowText" lastClr="000000"/>
              </a:solidFill>
              <a:latin typeface="Arial"/>
              <a:ea typeface="Arial"/>
              <a:cs typeface="Arial"/>
            </a:rPr>
            <a:t>that the Brazilian data distinguish between </a:t>
          </a:r>
          <a:r>
            <a:rPr lang="en-US" sz="1000" b="0" i="0" u="none" strike="noStrike" baseline="0">
              <a:solidFill>
                <a:srgbClr val="000000"/>
              </a:solidFill>
              <a:latin typeface="Arial"/>
              <a:ea typeface="Arial"/>
              <a:cs typeface="Arial"/>
            </a:rPr>
            <a:t>for-profit and nonprofit institutions in the private sector. For previous years, the categories "Confessional/Community/Philanthropic" (CCP) and "Private </a:t>
          </a:r>
          <a:r>
            <a:rPr lang="en-US" sz="1000" b="0" i="0" u="none" strike="noStrike" baseline="0">
              <a:solidFill>
                <a:sysClr val="windowText" lastClr="000000"/>
              </a:solidFill>
              <a:latin typeface="Arial"/>
              <a:ea typeface="Arial"/>
              <a:cs typeface="Arial"/>
            </a:rPr>
            <a:t>'Particular'" are used.  </a:t>
          </a:r>
          <a:r>
            <a:rPr lang="en-US" sz="1000" b="0" i="0" u="none" strike="noStrike" baseline="0">
              <a:solidFill>
                <a:srgbClr val="000000"/>
              </a:solidFill>
              <a:latin typeface="Arial"/>
              <a:ea typeface="Arial"/>
              <a:cs typeface="Arial"/>
            </a:rPr>
            <a:t>All CCP institutions are considered nonprofit. Private 'Particular' can be either for-profit or nonprofit.</a:t>
          </a:r>
        </a:p>
        <a:p>
          <a:pPr algn="l" rtl="0">
            <a:defRPr sz="1000"/>
          </a:pPr>
          <a:r>
            <a:rPr lang="en-US" sz="1000" b="0" i="0" u="none" strike="noStrike" baseline="0">
              <a:solidFill>
                <a:sysClr val="windowText" lastClr="000000"/>
              </a:solidFill>
              <a:latin typeface="Arial"/>
              <a:ea typeface="Arial"/>
              <a:cs typeface="Arial"/>
            </a:rPr>
            <a:t>In every table, "Not-for-profit", "For-profit", "Private 'Particular'" and "CCP" categories ratios are calculated over the total enrolled in PHE rather than the overall HE enrollment figures.</a:t>
          </a:r>
        </a:p>
        <a:p>
          <a:pPr algn="l" rtl="0">
            <a:defRPr sz="1000"/>
          </a:pPr>
          <a:endParaRPr lang="en-US"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In 1999, the Federal government authorized the establishment of </a:t>
          </a:r>
          <a:r>
            <a:rPr lang="en-US" sz="1000" b="0" i="0" u="none" strike="noStrike" baseline="0">
              <a:solidFill>
                <a:sysClr val="windowText" lastClr="000000"/>
              </a:solidFill>
              <a:latin typeface="Arial"/>
              <a:ea typeface="Arial"/>
              <a:cs typeface="Arial"/>
            </a:rPr>
            <a:t>for-profit institutions by enacting the Law 9,870 that allows higher education institutions to adopt any type of civil and commercial nature, ranging from philanthropic to for-profit </a:t>
          </a:r>
          <a:r>
            <a:rPr lang="en-US" sz="1000" b="0" i="0" u="none" strike="noStrike" baseline="0">
              <a:solidFill>
                <a:srgbClr val="000000"/>
              </a:solidFill>
              <a:latin typeface="Arial"/>
              <a:ea typeface="Arial"/>
              <a:cs typeface="Arial"/>
            </a:rPr>
            <a:t>entities.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304801</xdr:colOff>
      <xdr:row>129</xdr:row>
      <xdr:rowOff>0</xdr:rowOff>
    </xdr:from>
    <xdr:to>
      <xdr:col>12</xdr:col>
      <xdr:colOff>647701</xdr:colOff>
      <xdr:row>130</xdr:row>
      <xdr:rowOff>133350</xdr:rowOff>
    </xdr:to>
    <xdr:sp macro="" textlink="">
      <xdr:nvSpPr>
        <xdr:cNvPr id="3617" name="AutoShape 6">
          <a:hlinkClick xmlns:r="http://schemas.openxmlformats.org/officeDocument/2006/relationships" r:id="rId1"/>
        </xdr:cNvPr>
        <xdr:cNvSpPr>
          <a:spLocks noChangeArrowheads="1"/>
        </xdr:cNvSpPr>
      </xdr:nvSpPr>
      <xdr:spPr bwMode="auto">
        <a:xfrm>
          <a:off x="9791701" y="23469600"/>
          <a:ext cx="342900" cy="295275"/>
        </a:xfrm>
        <a:prstGeom prst="leftArrow">
          <a:avLst>
            <a:gd name="adj1" fmla="val 50000"/>
            <a:gd name="adj2" fmla="val 25000"/>
          </a:avLst>
        </a:prstGeom>
        <a:solidFill>
          <a:srgbClr val="666699"/>
        </a:solidFill>
        <a:ln w="9525">
          <a:solidFill>
            <a:srgbClr val="000000"/>
          </a:solidFill>
          <a:miter lim="800000"/>
          <a:headEnd/>
          <a:tailEnd/>
        </a:ln>
      </xdr:spPr>
    </xdr:sp>
    <xdr:clientData fPrintsWithSheet="0"/>
  </xdr:twoCellAnchor>
  <xdr:twoCellAnchor>
    <xdr:from>
      <xdr:col>1</xdr:col>
      <xdr:colOff>31750</xdr:colOff>
      <xdr:row>160</xdr:row>
      <xdr:rowOff>133350</xdr:rowOff>
    </xdr:from>
    <xdr:to>
      <xdr:col>13</xdr:col>
      <xdr:colOff>41275</xdr:colOff>
      <xdr:row>166</xdr:row>
      <xdr:rowOff>123825</xdr:rowOff>
    </xdr:to>
    <xdr:sp macro="" textlink="">
      <xdr:nvSpPr>
        <xdr:cNvPr id="3084" name="Text Box 12"/>
        <xdr:cNvSpPr txBox="1">
          <a:spLocks noChangeArrowheads="1"/>
        </xdr:cNvSpPr>
      </xdr:nvSpPr>
      <xdr:spPr bwMode="auto">
        <a:xfrm>
          <a:off x="47625" y="27584400"/>
          <a:ext cx="10029825"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II.3</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28575</xdr:colOff>
      <xdr:row>167</xdr:row>
      <xdr:rowOff>95250</xdr:rowOff>
    </xdr:from>
    <xdr:to>
      <xdr:col>13</xdr:col>
      <xdr:colOff>38100</xdr:colOff>
      <xdr:row>171</xdr:row>
      <xdr:rowOff>95250</xdr:rowOff>
    </xdr:to>
    <xdr:sp macro="" textlink="">
      <xdr:nvSpPr>
        <xdr:cNvPr id="3085" name="Text Box 13"/>
        <xdr:cNvSpPr txBox="1">
          <a:spLocks noChangeArrowheads="1"/>
        </xdr:cNvSpPr>
      </xdr:nvSpPr>
      <xdr:spPr bwMode="auto">
        <a:xfrm>
          <a:off x="57150" y="28679775"/>
          <a:ext cx="10029825" cy="647700"/>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II.3</a:t>
          </a: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28575</xdr:colOff>
      <xdr:row>223</xdr:row>
      <xdr:rowOff>19050</xdr:rowOff>
    </xdr:from>
    <xdr:to>
      <xdr:col>13</xdr:col>
      <xdr:colOff>38100</xdr:colOff>
      <xdr:row>228</xdr:row>
      <xdr:rowOff>76200</xdr:rowOff>
    </xdr:to>
    <xdr:sp macro="" textlink="">
      <xdr:nvSpPr>
        <xdr:cNvPr id="3087" name="Text Box 15"/>
        <xdr:cNvSpPr txBox="1">
          <a:spLocks noChangeArrowheads="1"/>
        </xdr:cNvSpPr>
      </xdr:nvSpPr>
      <xdr:spPr bwMode="auto">
        <a:xfrm>
          <a:off x="133350" y="37404675"/>
          <a:ext cx="10048875" cy="866775"/>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II.4</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267</xdr:row>
      <xdr:rowOff>133350</xdr:rowOff>
    </xdr:from>
    <xdr:to>
      <xdr:col>13</xdr:col>
      <xdr:colOff>41279</xdr:colOff>
      <xdr:row>273</xdr:row>
      <xdr:rowOff>123825</xdr:rowOff>
    </xdr:to>
    <xdr:sp macro="" textlink="">
      <xdr:nvSpPr>
        <xdr:cNvPr id="3088" name="Text Box 16"/>
        <xdr:cNvSpPr txBox="1">
          <a:spLocks noChangeArrowheads="1"/>
        </xdr:cNvSpPr>
      </xdr:nvSpPr>
      <xdr:spPr bwMode="auto">
        <a:xfrm>
          <a:off x="19050" y="47805975"/>
          <a:ext cx="100584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II.5</a:t>
          </a:r>
        </a:p>
        <a:p>
          <a:pPr algn="l" rtl="0">
            <a:defRPr sz="1000"/>
          </a:pPr>
          <a:r>
            <a:rPr lang="en-US" sz="1000" b="0" i="0" u="none" strike="noStrike" baseline="0">
              <a:solidFill>
                <a:srgbClr val="000000"/>
              </a:solidFill>
              <a:latin typeface="Arial"/>
              <a:ea typeface="Arial"/>
              <a:cs typeface="Arial"/>
            </a:rPr>
            <a:t>Data for 1995 from </a:t>
          </a:r>
          <a:r>
            <a:rPr lang="en-US" sz="1000" b="0" i="1" u="none" strike="noStrike" baseline="0">
              <a:solidFill>
                <a:srgbClr val="000000"/>
              </a:solidFill>
              <a:latin typeface="Arial"/>
              <a:ea typeface="Arial"/>
              <a:cs typeface="Arial"/>
            </a:rPr>
            <a:t>Distance Education in Higher Education Institutions</a:t>
          </a:r>
          <a:r>
            <a:rPr lang="en-US" sz="1000" b="0" i="0" u="none" strike="noStrike" baseline="0">
              <a:solidFill>
                <a:srgbClr val="000000"/>
              </a:solidFill>
              <a:latin typeface="Arial"/>
              <a:ea typeface="Arial"/>
              <a:cs typeface="Arial"/>
            </a:rPr>
            <a:t> (Available: http://nces.ed.gov/pubsearch/pubsinfo.asp?pubid=98062)</a:t>
          </a:r>
        </a:p>
        <a:p>
          <a:pPr algn="l" rtl="0">
            <a:defRPr sz="1000"/>
          </a:pPr>
          <a:r>
            <a:rPr lang="en-US" sz="1000" b="0" i="0" u="none" strike="noStrike" baseline="0">
              <a:solidFill>
                <a:srgbClr val="000000"/>
              </a:solidFill>
              <a:latin typeface="Arial"/>
              <a:ea typeface="Arial"/>
              <a:cs typeface="Arial"/>
            </a:rPr>
            <a:t>Data for 2000 from </a:t>
          </a:r>
          <a:r>
            <a:rPr lang="en-US" sz="1000" b="0" i="1" u="none" strike="noStrike" baseline="0">
              <a:solidFill>
                <a:srgbClr val="000000"/>
              </a:solidFill>
              <a:latin typeface="Arial"/>
              <a:ea typeface="Arial"/>
              <a:cs typeface="Arial"/>
            </a:rPr>
            <a:t>Distance Education at Degree-Granting Postsecondary Institutions: 2000-2001</a:t>
          </a:r>
          <a:r>
            <a:rPr lang="en-US" sz="1000" b="0" i="0" u="none" strike="noStrike" baseline="0">
              <a:solidFill>
                <a:srgbClr val="000000"/>
              </a:solidFill>
              <a:latin typeface="Arial"/>
              <a:ea typeface="Arial"/>
              <a:cs typeface="Arial"/>
            </a:rPr>
            <a:t> (Available: http://nces.ed.gov/pubsearch/pubsinfo.asp?pubid=2003017)</a:t>
          </a: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274</xdr:row>
      <xdr:rowOff>95250</xdr:rowOff>
    </xdr:from>
    <xdr:to>
      <xdr:col>13</xdr:col>
      <xdr:colOff>38100</xdr:colOff>
      <xdr:row>280</xdr:row>
      <xdr:rowOff>123825</xdr:rowOff>
    </xdr:to>
    <xdr:sp macro="" textlink="">
      <xdr:nvSpPr>
        <xdr:cNvPr id="3089" name="Text Box 17"/>
        <xdr:cNvSpPr txBox="1">
          <a:spLocks noChangeArrowheads="1"/>
        </xdr:cNvSpPr>
      </xdr:nvSpPr>
      <xdr:spPr bwMode="auto">
        <a:xfrm>
          <a:off x="19050" y="48901350"/>
          <a:ext cx="10067925" cy="10001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II.5</a:t>
          </a:r>
        </a:p>
        <a:p>
          <a:pPr algn="l" rtl="0">
            <a:defRPr sz="1000"/>
          </a:pPr>
          <a:r>
            <a:rPr lang="en-US" sz="1000" b="0" i="0" u="none" strike="noStrike" baseline="0">
              <a:solidFill>
                <a:srgbClr val="000000"/>
              </a:solidFill>
              <a:latin typeface="Arial"/>
              <a:ea typeface="Arial"/>
              <a:cs typeface="Arial"/>
            </a:rPr>
            <a:t>Comparable data are only available for the years given. </a:t>
          </a:r>
        </a:p>
        <a:p>
          <a:pPr algn="l" rtl="0">
            <a:defRPr sz="1000"/>
          </a:pPr>
          <a:r>
            <a:rPr lang="en-US" sz="1000" b="0" i="0" u="none" strike="noStrike" baseline="0">
              <a:solidFill>
                <a:srgbClr val="000000"/>
              </a:solidFill>
              <a:latin typeface="Arial"/>
              <a:ea typeface="Arial"/>
              <a:cs typeface="Arial"/>
            </a:rPr>
            <a:t>No data are given for on-site enrollments because distance learning students may also enroll on-site. Total enrollment data reported in other tables combine students enrolled on-site and those enrolled at a distance.</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462</xdr:row>
      <xdr:rowOff>76201</xdr:rowOff>
    </xdr:from>
    <xdr:to>
      <xdr:col>12</xdr:col>
      <xdr:colOff>650872</xdr:colOff>
      <xdr:row>468</xdr:row>
      <xdr:rowOff>0</xdr:rowOff>
    </xdr:to>
    <xdr:sp macro="" textlink="">
      <xdr:nvSpPr>
        <xdr:cNvPr id="3090" name="Text Box 18"/>
        <xdr:cNvSpPr txBox="1">
          <a:spLocks noChangeArrowheads="1"/>
        </xdr:cNvSpPr>
      </xdr:nvSpPr>
      <xdr:spPr bwMode="auto">
        <a:xfrm>
          <a:off x="104775" y="81743551"/>
          <a:ext cx="10032997" cy="895349"/>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lnSpc>
              <a:spcPts val="1000"/>
            </a:lnSpc>
            <a:defRPr sz="1000"/>
          </a:pPr>
          <a:r>
            <a:rPr lang="en-US" sz="1000" b="0" i="0" u="none" strike="noStrike" baseline="0">
              <a:solidFill>
                <a:srgbClr val="000000"/>
              </a:solidFill>
              <a:latin typeface="Arial"/>
              <a:ea typeface="Arial"/>
              <a:cs typeface="Arial"/>
            </a:rPr>
            <a:t>Sources for II.7</a:t>
          </a:r>
        </a:p>
        <a:p>
          <a:pPr algn="l" rtl="0">
            <a:lnSpc>
              <a:spcPts val="1100"/>
            </a:lnSpc>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Data corresponding to 2000 &amp; 2010.</a:t>
          </a:r>
        </a:p>
        <a:p>
          <a:pPr algn="l" rtl="0">
            <a:lnSpc>
              <a:spcPts val="1100"/>
            </a:lnSpc>
            <a:defRPr sz="1000"/>
          </a:pPr>
          <a:r>
            <a:rPr lang="en-US" sz="1000" b="0" i="0" u="none" strike="noStrike" baseline="0">
              <a:solidFill>
                <a:srgbClr val="000000"/>
              </a:solidFill>
              <a:latin typeface="Arial"/>
              <a:ea typeface="Arial"/>
              <a:cs typeface="Arial"/>
            </a:rPr>
            <a:t>GeoCapes. Coordenação de Aperfeiçoamento de Pessoal de Nível Superior (CAPES). Data corresponding to 2000 &amp; 2010.</a:t>
          </a:r>
        </a:p>
        <a:p>
          <a:pPr algn="l" rtl="0">
            <a:lnSpc>
              <a:spcPts val="1000"/>
            </a:lnSpc>
            <a:defRPr sz="1000"/>
          </a:pPr>
          <a:endParaRPr lang="en-US" sz="1000" b="0" i="0" u="none" strike="noStrike" baseline="0">
            <a:solidFill>
              <a:srgbClr val="000000"/>
            </a:solidFill>
            <a:latin typeface="Arial"/>
            <a:ea typeface="Arial"/>
            <a:cs typeface="Arial"/>
          </a:endParaRPr>
        </a:p>
        <a:p>
          <a:pPr algn="l" rtl="0">
            <a:lnSpc>
              <a:spcPts val="1000"/>
            </a:lnSpc>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396</xdr:row>
      <xdr:rowOff>0</xdr:rowOff>
    </xdr:from>
    <xdr:to>
      <xdr:col>13</xdr:col>
      <xdr:colOff>0</xdr:colOff>
      <xdr:row>396</xdr:row>
      <xdr:rowOff>0</xdr:rowOff>
    </xdr:to>
    <xdr:sp macro="" textlink="">
      <xdr:nvSpPr>
        <xdr:cNvPr id="3529" name="Rectangle 22"/>
        <xdr:cNvSpPr>
          <a:spLocks noChangeArrowheads="1"/>
        </xdr:cNvSpPr>
      </xdr:nvSpPr>
      <xdr:spPr bwMode="auto">
        <a:xfrm>
          <a:off x="25400" y="68834000"/>
          <a:ext cx="11480800" cy="0"/>
        </a:xfrm>
        <a:prstGeom prst="rect">
          <a:avLst/>
        </a:prstGeom>
        <a:noFill/>
        <a:ln w="9525">
          <a:solidFill>
            <a:srgbClr val="000000"/>
          </a:solidFill>
          <a:miter lim="800000"/>
          <a:headEnd/>
          <a:tailEnd/>
        </a:ln>
        <a:effectLst>
          <a:outerShdw blurRad="63500" dist="107763" dir="18900000" algn="ctr" rotWithShape="0">
            <a:srgbClr val="000000">
              <a:alpha val="74998"/>
            </a:srgbClr>
          </a:outerShdw>
        </a:effectLst>
        <a:extLst>
          <a:ext uri="{909E8E84-426E-40DD-AFC4-6F175D3DCCD1}">
            <a14:hiddenFill xmlns="" xmlns:a14="http://schemas.microsoft.com/office/drawing/2010/main" xmlns:a="http://schemas.openxmlformats.org/drawingml/2006/main" xmlns:xdr="http://schemas.openxmlformats.org/drawingml/2006/spreadsheetDrawing">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xmlns:a="http://schemas.openxmlformats.org/drawingml/2006/main" xmlns:xdr="http://schemas.openxmlformats.org/drawingml/2006/spreadsheetDrawing" val="1"/>
          </a:ext>
        </a:extLst>
      </xdr:spPr>
      <xdr:txBody>
        <a:bodyPr rtlCol="0"/>
        <a:lstStyle/>
        <a:p>
          <a:endParaRPr lang="en-US"/>
        </a:p>
      </xdr:txBody>
    </xdr:sp>
    <xdr:clientData/>
  </xdr:twoCellAnchor>
  <xdr:twoCellAnchor>
    <xdr:from>
      <xdr:col>1</xdr:col>
      <xdr:colOff>47625</xdr:colOff>
      <xdr:row>54</xdr:row>
      <xdr:rowOff>104776</xdr:rowOff>
    </xdr:from>
    <xdr:to>
      <xdr:col>13</xdr:col>
      <xdr:colOff>9534</xdr:colOff>
      <xdr:row>57</xdr:row>
      <xdr:rowOff>219076</xdr:rowOff>
    </xdr:to>
    <xdr:sp macro="" textlink="">
      <xdr:nvSpPr>
        <xdr:cNvPr id="3096" name="Text Box 24"/>
        <xdr:cNvSpPr txBox="1">
          <a:spLocks noChangeArrowheads="1"/>
        </xdr:cNvSpPr>
      </xdr:nvSpPr>
      <xdr:spPr bwMode="auto">
        <a:xfrm>
          <a:off x="152400" y="9839326"/>
          <a:ext cx="10001259" cy="971550"/>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II.1: </a:t>
          </a:r>
        </a:p>
        <a:p>
          <a:pPr algn="l" rtl="0">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1980-2010.</a:t>
          </a:r>
        </a:p>
        <a:p>
          <a:pPr algn="l" rtl="0">
            <a:defRPr sz="1000"/>
          </a:pPr>
          <a:r>
            <a:rPr lang="en-US" sz="1000" b="0" i="0" u="none" strike="noStrike" baseline="0">
              <a:solidFill>
                <a:srgbClr val="000000"/>
              </a:solidFill>
              <a:latin typeface="Arial"/>
              <a:ea typeface="Arial"/>
              <a:cs typeface="Arial"/>
            </a:rPr>
            <a:t>Levy, D. C. (1986). Higher Education and the State in Latin America. Chicago, IL: The University of Chicago Press. Data corresponding to 1955, 1965 &amp; 1975 from Table 1.1 (p. 4-5).</a:t>
          </a:r>
        </a:p>
      </xdr:txBody>
    </xdr:sp>
    <xdr:clientData/>
  </xdr:twoCellAnchor>
  <xdr:twoCellAnchor>
    <xdr:from>
      <xdr:col>1</xdr:col>
      <xdr:colOff>0</xdr:colOff>
      <xdr:row>114</xdr:row>
      <xdr:rowOff>66676</xdr:rowOff>
    </xdr:from>
    <xdr:to>
      <xdr:col>13</xdr:col>
      <xdr:colOff>9525</xdr:colOff>
      <xdr:row>121</xdr:row>
      <xdr:rowOff>38100</xdr:rowOff>
    </xdr:to>
    <xdr:sp macro="" textlink="">
      <xdr:nvSpPr>
        <xdr:cNvPr id="3097" name="Text Box 25"/>
        <xdr:cNvSpPr txBox="1">
          <a:spLocks noChangeArrowheads="1"/>
        </xdr:cNvSpPr>
      </xdr:nvSpPr>
      <xdr:spPr bwMode="auto">
        <a:xfrm>
          <a:off x="104775" y="18907126"/>
          <a:ext cx="10048875" cy="1114424"/>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II.2</a:t>
          </a:r>
        </a:p>
        <a:p>
          <a:pPr algn="l" rtl="0">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Data corresponding to 2000 &amp; 2010.</a:t>
          </a:r>
        </a:p>
      </xdr:txBody>
    </xdr:sp>
    <xdr:clientData/>
  </xdr:twoCellAnchor>
  <xdr:twoCellAnchor>
    <xdr:from>
      <xdr:col>13</xdr:col>
      <xdr:colOff>485775</xdr:colOff>
      <xdr:row>0</xdr:row>
      <xdr:rowOff>57150</xdr:rowOff>
    </xdr:from>
    <xdr:to>
      <xdr:col>14</xdr:col>
      <xdr:colOff>0</xdr:colOff>
      <xdr:row>1</xdr:row>
      <xdr:rowOff>133350</xdr:rowOff>
    </xdr:to>
    <xdr:sp macro="" textlink="">
      <xdr:nvSpPr>
        <xdr:cNvPr id="3633" name="AutoShape 27">
          <a:hlinkClick xmlns:r="http://schemas.openxmlformats.org/officeDocument/2006/relationships" r:id="rId2"/>
        </xdr:cNvPr>
        <xdr:cNvSpPr>
          <a:spLocks noChangeArrowheads="1"/>
        </xdr:cNvSpPr>
      </xdr:nvSpPr>
      <xdr:spPr bwMode="auto">
        <a:xfrm>
          <a:off x="10629900" y="57150"/>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13</xdr:col>
      <xdr:colOff>476250</xdr:colOff>
      <xdr:row>63</xdr:row>
      <xdr:rowOff>57150</xdr:rowOff>
    </xdr:from>
    <xdr:to>
      <xdr:col>13</xdr:col>
      <xdr:colOff>723900</xdr:colOff>
      <xdr:row>64</xdr:row>
      <xdr:rowOff>133350</xdr:rowOff>
    </xdr:to>
    <xdr:sp macro="" textlink="">
      <xdr:nvSpPr>
        <xdr:cNvPr id="3634" name="AutoShape 28">
          <a:hlinkClick xmlns:r="http://schemas.openxmlformats.org/officeDocument/2006/relationships" r:id="rId3"/>
        </xdr:cNvPr>
        <xdr:cNvSpPr>
          <a:spLocks noChangeArrowheads="1"/>
        </xdr:cNvSpPr>
      </xdr:nvSpPr>
      <xdr:spPr bwMode="auto">
        <a:xfrm>
          <a:off x="10620375" y="1223962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13</xdr:col>
      <xdr:colOff>476250</xdr:colOff>
      <xdr:row>174</xdr:row>
      <xdr:rowOff>57150</xdr:rowOff>
    </xdr:from>
    <xdr:to>
      <xdr:col>13</xdr:col>
      <xdr:colOff>723900</xdr:colOff>
      <xdr:row>175</xdr:row>
      <xdr:rowOff>133350</xdr:rowOff>
    </xdr:to>
    <xdr:sp macro="" textlink="">
      <xdr:nvSpPr>
        <xdr:cNvPr id="3636" name="AutoShape 30">
          <a:hlinkClick xmlns:r="http://schemas.openxmlformats.org/officeDocument/2006/relationships" r:id="rId4"/>
        </xdr:cNvPr>
        <xdr:cNvSpPr>
          <a:spLocks noChangeArrowheads="1"/>
        </xdr:cNvSpPr>
      </xdr:nvSpPr>
      <xdr:spPr bwMode="auto">
        <a:xfrm>
          <a:off x="10620375" y="3151822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13</xdr:col>
      <xdr:colOff>476250</xdr:colOff>
      <xdr:row>230</xdr:row>
      <xdr:rowOff>66675</xdr:rowOff>
    </xdr:from>
    <xdr:to>
      <xdr:col>13</xdr:col>
      <xdr:colOff>723900</xdr:colOff>
      <xdr:row>231</xdr:row>
      <xdr:rowOff>142875</xdr:rowOff>
    </xdr:to>
    <xdr:sp macro="" textlink="">
      <xdr:nvSpPr>
        <xdr:cNvPr id="3637" name="AutoShape 31">
          <a:hlinkClick xmlns:r="http://schemas.openxmlformats.org/officeDocument/2006/relationships" r:id="rId5"/>
        </xdr:cNvPr>
        <xdr:cNvSpPr>
          <a:spLocks noChangeArrowheads="1"/>
        </xdr:cNvSpPr>
      </xdr:nvSpPr>
      <xdr:spPr bwMode="auto">
        <a:xfrm>
          <a:off x="10620375" y="41262300"/>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13</xdr:col>
      <xdr:colOff>476250</xdr:colOff>
      <xdr:row>281</xdr:row>
      <xdr:rowOff>66675</xdr:rowOff>
    </xdr:from>
    <xdr:to>
      <xdr:col>13</xdr:col>
      <xdr:colOff>723900</xdr:colOff>
      <xdr:row>283</xdr:row>
      <xdr:rowOff>142875</xdr:rowOff>
    </xdr:to>
    <xdr:sp macro="" textlink="">
      <xdr:nvSpPr>
        <xdr:cNvPr id="3638" name="AutoShape 32">
          <a:hlinkClick xmlns:r="http://schemas.openxmlformats.org/officeDocument/2006/relationships" r:id="rId6"/>
        </xdr:cNvPr>
        <xdr:cNvSpPr>
          <a:spLocks noChangeArrowheads="1"/>
        </xdr:cNvSpPr>
      </xdr:nvSpPr>
      <xdr:spPr bwMode="auto">
        <a:xfrm>
          <a:off x="10620375" y="50453925"/>
          <a:ext cx="247650" cy="238125"/>
        </a:xfrm>
        <a:prstGeom prst="leftArrow">
          <a:avLst>
            <a:gd name="adj1" fmla="val 50000"/>
            <a:gd name="adj2" fmla="val 26000"/>
          </a:avLst>
        </a:prstGeom>
        <a:solidFill>
          <a:srgbClr val="666699"/>
        </a:solidFill>
        <a:ln w="9525">
          <a:solidFill>
            <a:srgbClr val="000000"/>
          </a:solidFill>
          <a:miter lim="800000"/>
          <a:headEnd/>
          <a:tailEnd/>
        </a:ln>
      </xdr:spPr>
    </xdr:sp>
    <xdr:clientData fPrintsWithSheet="0"/>
  </xdr:twoCellAnchor>
  <xdr:twoCellAnchor>
    <xdr:from>
      <xdr:col>1</xdr:col>
      <xdr:colOff>31750</xdr:colOff>
      <xdr:row>57</xdr:row>
      <xdr:rowOff>276225</xdr:rowOff>
    </xdr:from>
    <xdr:to>
      <xdr:col>12</xdr:col>
      <xdr:colOff>650854</xdr:colOff>
      <xdr:row>63</xdr:row>
      <xdr:rowOff>66675</xdr:rowOff>
    </xdr:to>
    <xdr:sp macro="" textlink="">
      <xdr:nvSpPr>
        <xdr:cNvPr id="3105" name="Text Box 33"/>
        <xdr:cNvSpPr txBox="1">
          <a:spLocks noChangeArrowheads="1"/>
        </xdr:cNvSpPr>
      </xdr:nvSpPr>
      <xdr:spPr bwMode="auto">
        <a:xfrm>
          <a:off x="136525" y="10868025"/>
          <a:ext cx="10001229" cy="1381125"/>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II.1:</a:t>
          </a:r>
        </a:p>
        <a:p>
          <a:pPr algn="l" rtl="0">
            <a:defRPr sz="1000"/>
          </a:pPr>
          <a:r>
            <a:rPr lang="en-US" sz="1000" b="0" i="0" u="none" strike="noStrike" baseline="0">
              <a:solidFill>
                <a:srgbClr val="000000"/>
              </a:solidFill>
              <a:latin typeface="Arial"/>
              <a:ea typeface="Arial"/>
              <a:cs typeface="Arial"/>
            </a:rPr>
            <a:t>At the university level, only </a:t>
          </a:r>
          <a:r>
            <a:rPr lang="en-US" sz="1000" b="0" i="0" u="none" strike="noStrike" baseline="0">
              <a:solidFill>
                <a:sysClr val="windowText" lastClr="000000"/>
              </a:solidFill>
              <a:latin typeface="Arial"/>
              <a:ea typeface="Arial"/>
              <a:cs typeface="Arial"/>
            </a:rPr>
            <a:t>enrollments of undergraduate students are considered. For differences between undergraduate and graduate enrollments see table II.7. Enrollments by level of program.</a:t>
          </a:r>
        </a:p>
        <a:p>
          <a:pPr algn="l" rtl="0">
            <a:defRPr sz="1000"/>
          </a:pPr>
          <a:endParaRPr lang="en-US" sz="1000" b="0" i="0" u="none" strike="noStrike" baseline="0">
            <a:solidFill>
              <a:sysClr val="windowText" lastClr="000000"/>
            </a:solidFill>
            <a:latin typeface="Arial"/>
            <a:ea typeface="Arial"/>
            <a:cs typeface="Arial"/>
          </a:endParaRPr>
        </a:p>
        <a:p>
          <a:pPr algn="l" rtl="0">
            <a:defRPr sz="1000"/>
          </a:pPr>
          <a:r>
            <a:rPr lang="en-US" sz="1000" b="0" i="0" u="none" strike="noStrike" baseline="0">
              <a:solidFill>
                <a:sysClr val="windowText" lastClr="000000"/>
              </a:solidFill>
              <a:latin typeface="Arial"/>
              <a:ea typeface="Arial"/>
              <a:cs typeface="Arial"/>
            </a:rPr>
            <a:t>Data differentiating enrollment by type of institution is also available for 2005, but PROPHE's decision is concentrate its efforts to show the contrast over the longer period of time.</a:t>
          </a:r>
        </a:p>
        <a:p>
          <a:pPr algn="l" rtl="0">
            <a:defRPr sz="1000"/>
          </a:pPr>
          <a:endParaRPr lang="en-US" sz="1000" b="0" i="0" u="none" strike="noStrike" baseline="0">
            <a:solidFill>
              <a:srgbClr val="000000"/>
            </a:solidFill>
            <a:latin typeface="Arial"/>
            <a:ea typeface="Arial"/>
            <a:cs typeface="Arial"/>
          </a:endParaRPr>
        </a:p>
        <a:p>
          <a:pPr algn="l" rtl="0">
            <a:defRPr sz="1000"/>
          </a:pPr>
          <a:r>
            <a:rPr lang="en-US" sz="1000" b="0" i="0" u="none" strike="noStrike" baseline="0">
              <a:solidFill>
                <a:srgbClr val="000000"/>
              </a:solidFill>
              <a:latin typeface="Arial"/>
              <a:ea typeface="Arial"/>
              <a:cs typeface="Arial"/>
            </a:rPr>
            <a:t>Data on enrollment shows a total of 6,407,733 in 2010, while the number of students in higher education institutions overall for the same year is 8,337,219. In other words, there were 1,929,486 more higher education </a:t>
          </a:r>
          <a:r>
            <a:rPr lang="en-US" sz="1000" b="0" i="0" u="none" strike="noStrike" baseline="0">
              <a:solidFill>
                <a:sysClr val="windowText" lastClr="000000"/>
              </a:solidFill>
              <a:latin typeface="Arial"/>
              <a:ea typeface="Arial"/>
              <a:cs typeface="Arial"/>
            </a:rPr>
            <a:t>students than those actually enrolled in 2010; by the looser, more inclusive figures, the private percentage of students would increase from 74.3% to 76.2%.</a:t>
          </a:r>
        </a:p>
      </xdr:txBody>
    </xdr:sp>
    <xdr:clientData/>
  </xdr:twoCellAnchor>
  <xdr:twoCellAnchor>
    <xdr:from>
      <xdr:col>1</xdr:col>
      <xdr:colOff>31750</xdr:colOff>
      <xdr:row>160</xdr:row>
      <xdr:rowOff>133350</xdr:rowOff>
    </xdr:from>
    <xdr:to>
      <xdr:col>13</xdr:col>
      <xdr:colOff>41275</xdr:colOff>
      <xdr:row>166</xdr:row>
      <xdr:rowOff>123825</xdr:rowOff>
    </xdr:to>
    <xdr:sp macro="" textlink="">
      <xdr:nvSpPr>
        <xdr:cNvPr id="3107" name="Text Box 35"/>
        <xdr:cNvSpPr txBox="1">
          <a:spLocks noChangeArrowheads="1"/>
        </xdr:cNvSpPr>
      </xdr:nvSpPr>
      <xdr:spPr bwMode="auto">
        <a:xfrm>
          <a:off x="47625" y="27584400"/>
          <a:ext cx="10029825"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II.3</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28575</xdr:colOff>
      <xdr:row>216</xdr:row>
      <xdr:rowOff>57150</xdr:rowOff>
    </xdr:from>
    <xdr:to>
      <xdr:col>13</xdr:col>
      <xdr:colOff>19050</xdr:colOff>
      <xdr:row>222</xdr:row>
      <xdr:rowOff>85725</xdr:rowOff>
    </xdr:to>
    <xdr:sp macro="" textlink="">
      <xdr:nvSpPr>
        <xdr:cNvPr id="3109" name="Text Box 37"/>
        <xdr:cNvSpPr txBox="1">
          <a:spLocks noChangeArrowheads="1"/>
        </xdr:cNvSpPr>
      </xdr:nvSpPr>
      <xdr:spPr bwMode="auto">
        <a:xfrm>
          <a:off x="133350" y="36309300"/>
          <a:ext cx="10029825" cy="1000125"/>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II.4</a:t>
          </a:r>
        </a:p>
      </xdr:txBody>
    </xdr:sp>
    <xdr:clientData/>
  </xdr:twoCellAnchor>
  <xdr:twoCellAnchor>
    <xdr:from>
      <xdr:col>1</xdr:col>
      <xdr:colOff>1</xdr:colOff>
      <xdr:row>267</xdr:row>
      <xdr:rowOff>133350</xdr:rowOff>
    </xdr:from>
    <xdr:to>
      <xdr:col>13</xdr:col>
      <xdr:colOff>19051</xdr:colOff>
      <xdr:row>273</xdr:row>
      <xdr:rowOff>123825</xdr:rowOff>
    </xdr:to>
    <xdr:sp macro="" textlink="">
      <xdr:nvSpPr>
        <xdr:cNvPr id="3111" name="Text Box 39"/>
        <xdr:cNvSpPr txBox="1">
          <a:spLocks noChangeArrowheads="1"/>
        </xdr:cNvSpPr>
      </xdr:nvSpPr>
      <xdr:spPr bwMode="auto">
        <a:xfrm>
          <a:off x="104776" y="48253650"/>
          <a:ext cx="10058400" cy="9620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II.5</a:t>
          </a:r>
        </a:p>
        <a:p>
          <a:pPr algn="l" rtl="0">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Data corresponding to 2010.</a:t>
          </a:r>
          <a:r>
            <a:rPr lang="en-US" sz="1000" b="0" i="0" u="none" strike="noStrike" baseline="0">
              <a:solidFill>
                <a:srgbClr val="FF0000"/>
              </a:solidFill>
              <a:latin typeface="Arial"/>
              <a:ea typeface="Arial"/>
              <a:cs typeface="Arial"/>
            </a:rPr>
            <a:t> </a:t>
          </a: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274</xdr:row>
      <xdr:rowOff>95250</xdr:rowOff>
    </xdr:from>
    <xdr:to>
      <xdr:col>13</xdr:col>
      <xdr:colOff>38100</xdr:colOff>
      <xdr:row>280</xdr:row>
      <xdr:rowOff>123825</xdr:rowOff>
    </xdr:to>
    <xdr:sp macro="" textlink="">
      <xdr:nvSpPr>
        <xdr:cNvPr id="3112" name="Text Box 40"/>
        <xdr:cNvSpPr txBox="1">
          <a:spLocks noChangeArrowheads="1"/>
        </xdr:cNvSpPr>
      </xdr:nvSpPr>
      <xdr:spPr bwMode="auto">
        <a:xfrm>
          <a:off x="19050" y="48901350"/>
          <a:ext cx="10067925" cy="1000125"/>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II.5</a:t>
          </a:r>
        </a:p>
        <a:p>
          <a:pPr algn="l" rtl="0">
            <a:defRPr sz="1000"/>
          </a:pPr>
          <a:r>
            <a:rPr lang="en-US" sz="1000" b="0" i="0" u="none" strike="noStrike" baseline="0">
              <a:solidFill>
                <a:srgbClr val="000000"/>
              </a:solidFill>
              <a:latin typeface="Arial"/>
              <a:ea typeface="Arial"/>
              <a:cs typeface="Arial"/>
            </a:rPr>
            <a:t>2010 is the first year that the Brazilian data distinguish between onsite and distance programs. </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0</xdr:colOff>
      <xdr:row>396</xdr:row>
      <xdr:rowOff>0</xdr:rowOff>
    </xdr:from>
    <xdr:to>
      <xdr:col>13</xdr:col>
      <xdr:colOff>0</xdr:colOff>
      <xdr:row>396</xdr:row>
      <xdr:rowOff>0</xdr:rowOff>
    </xdr:to>
    <xdr:sp macro="" textlink="">
      <xdr:nvSpPr>
        <xdr:cNvPr id="3546" name="Rectangle 45"/>
        <xdr:cNvSpPr>
          <a:spLocks noChangeArrowheads="1"/>
        </xdr:cNvSpPr>
      </xdr:nvSpPr>
      <xdr:spPr bwMode="auto">
        <a:xfrm>
          <a:off x="25400" y="68834000"/>
          <a:ext cx="11480800" cy="0"/>
        </a:xfrm>
        <a:prstGeom prst="rect">
          <a:avLst/>
        </a:prstGeom>
        <a:noFill/>
        <a:ln w="9525">
          <a:solidFill>
            <a:srgbClr val="000000"/>
          </a:solidFill>
          <a:miter lim="800000"/>
          <a:headEnd/>
          <a:tailEnd/>
        </a:ln>
        <a:effectLst>
          <a:outerShdw blurRad="63500" dist="107763" dir="18900000" algn="ctr" rotWithShape="0">
            <a:srgbClr val="000000">
              <a:alpha val="74998"/>
            </a:srgbClr>
          </a:outerShdw>
        </a:effectLst>
        <a:extLst>
          <a:ext uri="{909E8E84-426E-40DD-AFC4-6F175D3DCCD1}">
            <a14:hiddenFill xmlns="" xmlns:a14="http://schemas.microsoft.com/office/drawing/2010/main" xmlns:a="http://schemas.openxmlformats.org/drawingml/2006/main" xmlns:xdr="http://schemas.openxmlformats.org/drawingml/2006/spreadsheetDrawing">
              <a:solidFill>
                <a:srgbClr xmlns:mc="http://schemas.openxmlformats.org/markup-compatibility/2006" val="000000" mc:Ignorable="a14" a14:legacySpreadsheetColorIndex="64"/>
              </a:solidFill>
            </a14:hiddenFill>
          </a:ext>
          <a:ext uri="{53640926-AAD7-44D8-BBD7-CCE9431645EC}">
            <a14:shadowObscured xmlns="" xmlns:a14="http://schemas.microsoft.com/office/drawing/2010/main" xmlns:a="http://schemas.openxmlformats.org/drawingml/2006/main" xmlns:xdr="http://schemas.openxmlformats.org/drawingml/2006/spreadsheetDrawing" val="1"/>
          </a:ext>
        </a:extLst>
      </xdr:spPr>
      <xdr:txBody>
        <a:bodyPr rtlCol="0"/>
        <a:lstStyle/>
        <a:p>
          <a:endParaRPr lang="en-US"/>
        </a:p>
      </xdr:txBody>
    </xdr:sp>
    <xdr:clientData/>
  </xdr:twoCellAnchor>
  <xdr:twoCellAnchor>
    <xdr:from>
      <xdr:col>13</xdr:col>
      <xdr:colOff>457200</xdr:colOff>
      <xdr:row>424</xdr:row>
      <xdr:rowOff>0</xdr:rowOff>
    </xdr:from>
    <xdr:to>
      <xdr:col>13</xdr:col>
      <xdr:colOff>723900</xdr:colOff>
      <xdr:row>425</xdr:row>
      <xdr:rowOff>76200</xdr:rowOff>
    </xdr:to>
    <xdr:sp macro="" textlink="">
      <xdr:nvSpPr>
        <xdr:cNvPr id="3646" name="AutoShape 46">
          <a:hlinkClick xmlns:r="http://schemas.openxmlformats.org/officeDocument/2006/relationships" r:id="rId7"/>
        </xdr:cNvPr>
        <xdr:cNvSpPr>
          <a:spLocks noChangeArrowheads="1"/>
        </xdr:cNvSpPr>
      </xdr:nvSpPr>
      <xdr:spPr bwMode="auto">
        <a:xfrm>
          <a:off x="10601325" y="7410450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19050</xdr:colOff>
      <xdr:row>417</xdr:row>
      <xdr:rowOff>9525</xdr:rowOff>
    </xdr:from>
    <xdr:to>
      <xdr:col>13</xdr:col>
      <xdr:colOff>0</xdr:colOff>
      <xdr:row>422</xdr:row>
      <xdr:rowOff>133350</xdr:rowOff>
    </xdr:to>
    <xdr:sp macro="" textlink="">
      <xdr:nvSpPr>
        <xdr:cNvPr id="33" name="Text Box 48"/>
        <xdr:cNvSpPr txBox="1">
          <a:spLocks noChangeArrowheads="1"/>
        </xdr:cNvSpPr>
      </xdr:nvSpPr>
      <xdr:spPr bwMode="auto">
        <a:xfrm>
          <a:off x="123825" y="71599425"/>
          <a:ext cx="10020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II.6</a:t>
          </a:r>
        </a:p>
        <a:p>
          <a:pPr algn="l" rtl="0">
            <a:defRPr sz="1000"/>
          </a:pPr>
          <a:r>
            <a:rPr lang="en-US" sz="1000" b="0" i="0" u="none" strike="noStrike" baseline="0">
              <a:solidFill>
                <a:sysClr val="windowText" lastClr="000000"/>
              </a:solidFill>
              <a:latin typeface="Arial"/>
              <a:cs typeface="Arial"/>
            </a:rPr>
            <a:t>PROPHE takes "hard" sciences as encompassing the fields of "Science", "Engineering, Manufacturing and Construction", "Agriculture", and "Health".</a:t>
          </a:r>
        </a:p>
        <a:p>
          <a:pPr algn="l" rtl="0">
            <a:defRPr sz="1000"/>
          </a:pPr>
          <a:r>
            <a:rPr lang="en-US" sz="1000" b="0" i="0" u="none" strike="noStrike" baseline="0">
              <a:solidFill>
                <a:sysClr val="windowText" lastClr="000000"/>
              </a:solidFill>
              <a:latin typeface="Arial"/>
              <a:cs typeface="Arial"/>
            </a:rPr>
            <a:t>Data differentiating enrollment between field of studies is also available for 2005, but the decision is to show longer periods of time.</a:t>
          </a:r>
        </a:p>
        <a:p>
          <a:pPr algn="l" rtl="0">
            <a:defRPr sz="1000"/>
          </a:pPr>
          <a:endParaRPr lang="en-US" sz="1000" b="0" i="0" u="none" strike="noStrike" baseline="0">
            <a:solidFill>
              <a:sysClr val="windowText" lastClr="000000"/>
            </a:solidFill>
            <a:latin typeface="Arial"/>
            <a:cs typeface="Arial"/>
          </a:endParaRPr>
        </a:p>
        <a:p>
          <a:pPr algn="l" rtl="0">
            <a:defRPr sz="1000"/>
          </a:pPr>
          <a:r>
            <a:rPr lang="en-US" sz="1000" b="0" i="0" u="none" strike="noStrike" baseline="0">
              <a:solidFill>
                <a:sysClr val="windowText" lastClr="000000"/>
              </a:solidFill>
              <a:latin typeface="Arial"/>
              <a:cs typeface="Arial"/>
            </a:rPr>
            <a:t>Data differentiating enrollment by field of study is also available for 2005, but PROPHE's decision is concentrate its efforts to show the contrast over the longer period of time.</a:t>
          </a:r>
        </a:p>
      </xdr:txBody>
    </xdr:sp>
    <xdr:clientData/>
  </xdr:twoCellAnchor>
  <xdr:twoCellAnchor>
    <xdr:from>
      <xdr:col>1</xdr:col>
      <xdr:colOff>28576</xdr:colOff>
      <xdr:row>410</xdr:row>
      <xdr:rowOff>57150</xdr:rowOff>
    </xdr:from>
    <xdr:to>
      <xdr:col>12</xdr:col>
      <xdr:colOff>647701</xdr:colOff>
      <xdr:row>416</xdr:row>
      <xdr:rowOff>19050</xdr:rowOff>
    </xdr:to>
    <xdr:sp macro="" textlink="">
      <xdr:nvSpPr>
        <xdr:cNvPr id="35" name="Text Box 48"/>
        <xdr:cNvSpPr txBox="1">
          <a:spLocks noChangeArrowheads="1"/>
        </xdr:cNvSpPr>
      </xdr:nvSpPr>
      <xdr:spPr bwMode="auto">
        <a:xfrm>
          <a:off x="133351" y="70513575"/>
          <a:ext cx="1000125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Sources for II.6</a:t>
          </a:r>
        </a:p>
        <a:p>
          <a:pPr algn="l" rtl="0">
            <a:defRPr sz="1000"/>
          </a:pPr>
          <a:r>
            <a:rPr lang="en-US" sz="1000" b="0" i="0" u="none" strike="noStrike" baseline="0">
              <a:solidFill>
                <a:srgbClr val="000000"/>
              </a:solidFill>
              <a:latin typeface="Arial"/>
              <a:cs typeface="Arial"/>
            </a:rPr>
            <a:t>Censo da Educação Superior. Instituto Nacional de Estudos e Pesquisas Educacionais Anísio Teixeira. Data corresponding to 2000 &amp; 2010.</a:t>
          </a:r>
        </a:p>
      </xdr:txBody>
    </xdr:sp>
    <xdr:clientData/>
  </xdr:twoCellAnchor>
  <xdr:twoCellAnchor>
    <xdr:from>
      <xdr:col>1</xdr:col>
      <xdr:colOff>22225</xdr:colOff>
      <xdr:row>122</xdr:row>
      <xdr:rowOff>38100</xdr:rowOff>
    </xdr:from>
    <xdr:to>
      <xdr:col>12</xdr:col>
      <xdr:colOff>641329</xdr:colOff>
      <xdr:row>127</xdr:row>
      <xdr:rowOff>152400</xdr:rowOff>
    </xdr:to>
    <xdr:sp macro="" textlink="">
      <xdr:nvSpPr>
        <xdr:cNvPr id="37" name="Text Box 33"/>
        <xdr:cNvSpPr txBox="1">
          <a:spLocks noChangeArrowheads="1"/>
        </xdr:cNvSpPr>
      </xdr:nvSpPr>
      <xdr:spPr bwMode="auto">
        <a:xfrm>
          <a:off x="127000" y="20183475"/>
          <a:ext cx="10001229" cy="923925"/>
        </a:xfrm>
        <a:prstGeom prst="rect">
          <a:avLst/>
        </a:prstGeom>
        <a:solidFill>
          <a:sysClr val="window" lastClr="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II.2.</a:t>
          </a:r>
        </a:p>
        <a:p>
          <a:pPr algn="l" rtl="0">
            <a:defRPr sz="1000"/>
          </a:pPr>
          <a:r>
            <a:rPr lang="en-US" sz="1000" b="0" i="0" u="none" strike="noStrike" baseline="0">
              <a:solidFill>
                <a:sysClr val="windowText" lastClr="000000"/>
              </a:solidFill>
              <a:latin typeface="Arial"/>
              <a:ea typeface="Arial"/>
              <a:cs typeface="Arial"/>
            </a:rPr>
            <a:t>Data differentiating enrollment by gender is also available for 2005, but PROPHE's decision is concentrate its efforts to show the contrast over the longer period of time.</a:t>
          </a:r>
        </a:p>
      </xdr:txBody>
    </xdr:sp>
    <xdr:clientData/>
  </xdr:twoCellAnchor>
  <xdr:twoCellAnchor>
    <xdr:from>
      <xdr:col>1</xdr:col>
      <xdr:colOff>0</xdr:colOff>
      <xdr:row>468</xdr:row>
      <xdr:rowOff>123825</xdr:rowOff>
    </xdr:from>
    <xdr:to>
      <xdr:col>12</xdr:col>
      <xdr:colOff>638175</xdr:colOff>
      <xdr:row>474</xdr:row>
      <xdr:rowOff>85725</xdr:rowOff>
    </xdr:to>
    <xdr:sp macro="" textlink="">
      <xdr:nvSpPr>
        <xdr:cNvPr id="27" name="Text Box 48"/>
        <xdr:cNvSpPr txBox="1">
          <a:spLocks noChangeArrowheads="1"/>
        </xdr:cNvSpPr>
      </xdr:nvSpPr>
      <xdr:spPr bwMode="auto">
        <a:xfrm>
          <a:off x="104775" y="82762725"/>
          <a:ext cx="10020300"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Comments on II.7</a:t>
          </a:r>
        </a:p>
        <a:p>
          <a:pPr algn="l" rtl="0">
            <a:defRPr sz="1000"/>
          </a:pPr>
          <a:r>
            <a:rPr lang="en-US" sz="1000" b="0" i="0" u="none" strike="noStrike" baseline="0">
              <a:solidFill>
                <a:sysClr val="windowText" lastClr="000000"/>
              </a:solidFill>
              <a:latin typeface="Arial"/>
              <a:cs typeface="Arial"/>
            </a:rPr>
            <a:t>Data differentiating enrollment by level of program is also available for 2005, but PROPHE's decision is concentrate its efforts to show the contrast over the longer period of time.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58</xdr:row>
      <xdr:rowOff>85725</xdr:rowOff>
    </xdr:from>
    <xdr:to>
      <xdr:col>12</xdr:col>
      <xdr:colOff>539812</xdr:colOff>
      <xdr:row>64</xdr:row>
      <xdr:rowOff>47625</xdr:rowOff>
    </xdr:to>
    <xdr:sp macro="" textlink="">
      <xdr:nvSpPr>
        <xdr:cNvPr id="4101" name="Text Box 5"/>
        <xdr:cNvSpPr txBox="1">
          <a:spLocks noChangeArrowheads="1"/>
        </xdr:cNvSpPr>
      </xdr:nvSpPr>
      <xdr:spPr bwMode="auto">
        <a:xfrm>
          <a:off x="123825" y="9096375"/>
          <a:ext cx="8201025" cy="933450"/>
        </a:xfrm>
        <a:prstGeom prst="rect">
          <a:avLst/>
        </a:prstGeom>
        <a:no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III.1</a:t>
          </a:r>
        </a:p>
        <a:p>
          <a:pPr algn="l" rtl="0">
            <a:defRPr sz="1000"/>
          </a:pPr>
          <a:r>
            <a:rPr lang="en-US" sz="1000" b="0" i="0" u="none" strike="noStrike" baseline="0">
              <a:solidFill>
                <a:sysClr val="windowText" lastClr="000000"/>
              </a:solidFill>
              <a:latin typeface="Arial"/>
              <a:ea typeface="Arial"/>
              <a:cs typeface="Arial"/>
            </a:rPr>
            <a:t>No data was published between 2000 and 2010 on faculty members.</a:t>
          </a:r>
        </a:p>
      </xdr:txBody>
    </xdr:sp>
    <xdr:clientData/>
  </xdr:twoCellAnchor>
  <xdr:twoCellAnchor>
    <xdr:from>
      <xdr:col>1</xdr:col>
      <xdr:colOff>31750</xdr:colOff>
      <xdr:row>169</xdr:row>
      <xdr:rowOff>142875</xdr:rowOff>
    </xdr:from>
    <xdr:to>
      <xdr:col>12</xdr:col>
      <xdr:colOff>577850</xdr:colOff>
      <xdr:row>175</xdr:row>
      <xdr:rowOff>123917</xdr:rowOff>
    </xdr:to>
    <xdr:sp macro="" textlink="">
      <xdr:nvSpPr>
        <xdr:cNvPr id="4104" name="Text Box 8"/>
        <xdr:cNvSpPr txBox="1">
          <a:spLocks noChangeArrowheads="1"/>
        </xdr:cNvSpPr>
      </xdr:nvSpPr>
      <xdr:spPr bwMode="auto">
        <a:xfrm>
          <a:off x="142875" y="26098500"/>
          <a:ext cx="8220075" cy="9715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III.3</a:t>
          </a:r>
        </a:p>
        <a:p>
          <a:pPr algn="l" rtl="0">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Data corresponding to 2010.</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28575</xdr:colOff>
      <xdr:row>176</xdr:row>
      <xdr:rowOff>95250</xdr:rowOff>
    </xdr:from>
    <xdr:to>
      <xdr:col>12</xdr:col>
      <xdr:colOff>555579</xdr:colOff>
      <xdr:row>182</xdr:row>
      <xdr:rowOff>66675</xdr:rowOff>
    </xdr:to>
    <xdr:sp macro="" textlink="">
      <xdr:nvSpPr>
        <xdr:cNvPr id="4105" name="Text Box 9"/>
        <xdr:cNvSpPr txBox="1">
          <a:spLocks noChangeArrowheads="1"/>
        </xdr:cNvSpPr>
      </xdr:nvSpPr>
      <xdr:spPr bwMode="auto">
        <a:xfrm>
          <a:off x="152400" y="27203400"/>
          <a:ext cx="8201025" cy="9334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Comments on III.3</a:t>
          </a:r>
        </a:p>
        <a:p>
          <a:pPr algn="l" rtl="0">
            <a:defRPr sz="1000"/>
          </a:pPr>
          <a:r>
            <a:rPr lang="en-US" sz="1000" b="0" i="0" u="none" strike="noStrike" baseline="0">
              <a:solidFill>
                <a:srgbClr val="000000"/>
              </a:solidFill>
              <a:latin typeface="Arial"/>
              <a:ea typeface="Arial"/>
              <a:cs typeface="Arial"/>
            </a:rPr>
            <a:t>2010 is the first year that the Brazilian data shows faculty by highest degree earned.	</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12</xdr:col>
      <xdr:colOff>314325</xdr:colOff>
      <xdr:row>124</xdr:row>
      <xdr:rowOff>85725</xdr:rowOff>
    </xdr:from>
    <xdr:to>
      <xdr:col>12</xdr:col>
      <xdr:colOff>581025</xdr:colOff>
      <xdr:row>126</xdr:row>
      <xdr:rowOff>0</xdr:rowOff>
    </xdr:to>
    <xdr:sp macro="" textlink="">
      <xdr:nvSpPr>
        <xdr:cNvPr id="4285" name="AutoShape 12">
          <a:hlinkClick xmlns:r="http://schemas.openxmlformats.org/officeDocument/2006/relationships" r:id="rId1"/>
        </xdr:cNvPr>
        <xdr:cNvSpPr>
          <a:spLocks noChangeArrowheads="1"/>
        </xdr:cNvSpPr>
      </xdr:nvSpPr>
      <xdr:spPr bwMode="auto">
        <a:xfrm>
          <a:off x="8515350" y="21697950"/>
          <a:ext cx="266700" cy="238125"/>
        </a:xfrm>
        <a:prstGeom prst="leftArrow">
          <a:avLst>
            <a:gd name="adj1" fmla="val 50000"/>
            <a:gd name="adj2" fmla="val 28000"/>
          </a:avLst>
        </a:prstGeom>
        <a:solidFill>
          <a:srgbClr val="666699"/>
        </a:solidFill>
        <a:ln w="9525">
          <a:solidFill>
            <a:srgbClr val="000000"/>
          </a:solidFill>
          <a:miter lim="800000"/>
          <a:headEnd/>
          <a:tailEnd/>
        </a:ln>
      </xdr:spPr>
    </xdr:sp>
    <xdr:clientData fPrintsWithSheet="0"/>
  </xdr:twoCellAnchor>
  <xdr:twoCellAnchor>
    <xdr:from>
      <xdr:col>1</xdr:col>
      <xdr:colOff>9526</xdr:colOff>
      <xdr:row>50</xdr:row>
      <xdr:rowOff>0</xdr:rowOff>
    </xdr:from>
    <xdr:to>
      <xdr:col>13</xdr:col>
      <xdr:colOff>9526</xdr:colOff>
      <xdr:row>57</xdr:row>
      <xdr:rowOff>123825</xdr:rowOff>
    </xdr:to>
    <xdr:sp macro="" textlink="">
      <xdr:nvSpPr>
        <xdr:cNvPr id="4109" name="Text Box 13"/>
        <xdr:cNvSpPr txBox="1">
          <a:spLocks noChangeArrowheads="1"/>
        </xdr:cNvSpPr>
      </xdr:nvSpPr>
      <xdr:spPr bwMode="auto">
        <a:xfrm>
          <a:off x="123826" y="8143875"/>
          <a:ext cx="8077200" cy="1257300"/>
        </a:xfrm>
        <a:prstGeom prst="rect">
          <a:avLst/>
        </a:prstGeom>
        <a:noFill/>
        <a:ln w="9525">
          <a:solidFill>
            <a:srgbClr val="666699"/>
          </a:solidFill>
          <a:miter lim="800000"/>
          <a:headEnd/>
          <a:tailEnd/>
        </a:ln>
      </xdr:spPr>
      <xdr:txBody>
        <a:bodyPr vertOverflow="clip" wrap="square" lIns="27432" tIns="22860" rIns="0" bIns="0" anchor="t" upright="1"/>
        <a:lstStyle/>
        <a:p>
          <a:pPr algn="l" rtl="0">
            <a:lnSpc>
              <a:spcPts val="900"/>
            </a:lnSpc>
            <a:defRPr sz="1000"/>
          </a:pPr>
          <a:r>
            <a:rPr lang="en-US" sz="1000" b="0" i="0" u="none" strike="noStrike" baseline="0">
              <a:solidFill>
                <a:srgbClr val="000000"/>
              </a:solidFill>
              <a:latin typeface="Arial"/>
              <a:ea typeface="Arial"/>
              <a:cs typeface="Arial"/>
            </a:rPr>
            <a:t>Sources for III.1</a:t>
          </a:r>
        </a:p>
        <a:p>
          <a:pPr algn="l" rtl="0">
            <a:lnSpc>
              <a:spcPts val="900"/>
            </a:lnSpc>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1980-2010.</a:t>
          </a:r>
        </a:p>
        <a:p>
          <a:pPr algn="l" rtl="0">
            <a:lnSpc>
              <a:spcPts val="900"/>
            </a:lnSpc>
            <a:defRPr sz="1000"/>
          </a:pPr>
          <a:endParaRPr lang="en-US" sz="1000" b="0" i="0" u="none" strike="noStrike" baseline="0">
            <a:solidFill>
              <a:srgbClr val="000000"/>
            </a:solidFill>
            <a:latin typeface="Arial"/>
            <a:ea typeface="Arial"/>
            <a:cs typeface="Arial"/>
          </a:endParaRPr>
        </a:p>
        <a:p>
          <a:pPr algn="l" rtl="0">
            <a:lnSpc>
              <a:spcPts val="800"/>
            </a:lnSpc>
            <a:defRPr sz="1000"/>
          </a:pPr>
          <a:endParaRPr lang="en-US" sz="1000" b="0" i="0" u="none" strike="noStrike" baseline="0">
            <a:solidFill>
              <a:srgbClr val="000000"/>
            </a:solidFill>
            <a:latin typeface="Arial"/>
            <a:ea typeface="Arial"/>
            <a:cs typeface="Arial"/>
          </a:endParaRPr>
        </a:p>
        <a:p>
          <a:pPr algn="l" rtl="0">
            <a:lnSpc>
              <a:spcPts val="900"/>
            </a:lnSpc>
            <a:defRPr sz="1000"/>
          </a:pPr>
          <a:endParaRPr lang="en-US" sz="1000" b="0" i="0" u="none" strike="noStrike" baseline="0">
            <a:solidFill>
              <a:srgbClr val="000000"/>
            </a:solidFill>
            <a:latin typeface="Arial"/>
            <a:ea typeface="Arial"/>
            <a:cs typeface="Arial"/>
          </a:endParaRPr>
        </a:p>
        <a:p>
          <a:pPr algn="l" rtl="0">
            <a:lnSpc>
              <a:spcPts val="700"/>
            </a:lnSpc>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9526</xdr:colOff>
      <xdr:row>108</xdr:row>
      <xdr:rowOff>95250</xdr:rowOff>
    </xdr:from>
    <xdr:to>
      <xdr:col>12</xdr:col>
      <xdr:colOff>123826</xdr:colOff>
      <xdr:row>115</xdr:row>
      <xdr:rowOff>76280</xdr:rowOff>
    </xdr:to>
    <xdr:sp macro="" textlink="">
      <xdr:nvSpPr>
        <xdr:cNvPr id="4111" name="Text Box 15"/>
        <xdr:cNvSpPr txBox="1">
          <a:spLocks noChangeArrowheads="1"/>
        </xdr:cNvSpPr>
      </xdr:nvSpPr>
      <xdr:spPr bwMode="auto">
        <a:xfrm>
          <a:off x="123826" y="17868900"/>
          <a:ext cx="7600950" cy="1114505"/>
        </a:xfrm>
        <a:prstGeom prst="rect">
          <a:avLst/>
        </a:prstGeom>
        <a:noFill/>
        <a:ln w="9525">
          <a:solidFill>
            <a:srgbClr val="666699"/>
          </a:solidFill>
          <a:miter lim="800000"/>
          <a:headEnd/>
          <a:tailEnd/>
        </a:ln>
      </xdr:spPr>
      <xdr:txBody>
        <a:bodyPr vertOverflow="clip" wrap="square" lIns="27432" tIns="22860" rIns="0" bIns="0" anchor="t" upright="1"/>
        <a:lstStyle/>
        <a:p>
          <a:pPr algn="l" rtl="0">
            <a:lnSpc>
              <a:spcPts val="700"/>
            </a:lnSpc>
            <a:defRPr sz="1000"/>
          </a:pPr>
          <a:endParaRPr lang="en-US" sz="1000" b="0" i="0" u="none" strike="noStrike" baseline="0">
            <a:solidFill>
              <a:srgbClr val="000000"/>
            </a:solidFill>
            <a:latin typeface="Arial"/>
            <a:ea typeface="Arial"/>
            <a:cs typeface="Arial"/>
          </a:endParaRPr>
        </a:p>
        <a:p>
          <a:pPr algn="l" rtl="0">
            <a:lnSpc>
              <a:spcPts val="700"/>
            </a:lnSpc>
            <a:defRPr sz="1000"/>
          </a:pPr>
          <a:r>
            <a:rPr lang="en-US" sz="1000" b="0" i="0" u="none" strike="noStrike" baseline="0">
              <a:solidFill>
                <a:srgbClr val="000000"/>
              </a:solidFill>
              <a:latin typeface="Arial"/>
              <a:ea typeface="Arial"/>
              <a:cs typeface="Arial"/>
            </a:rPr>
            <a:t>Sources for III.2</a:t>
          </a:r>
        </a:p>
        <a:p>
          <a:pPr algn="l" rtl="0">
            <a:lnSpc>
              <a:spcPts val="1000"/>
            </a:lnSpc>
            <a:defRPr sz="1000"/>
          </a:pPr>
          <a:r>
            <a:rPr lang="en-US" sz="1000" b="0" i="0" u="none" strike="noStrike" baseline="0">
              <a:solidFill>
                <a:srgbClr val="000000"/>
              </a:solidFill>
              <a:latin typeface="Arial"/>
              <a:ea typeface="Arial"/>
              <a:cs typeface="Arial"/>
            </a:rPr>
            <a:t>Censo da Educação Superior. Instituto Nacional de Estudos e Pesquisas Educacionais Anísio Teixeira. Data corresponding to 2000 &amp; 2010.</a:t>
          </a:r>
        </a:p>
      </xdr:txBody>
    </xdr:sp>
    <xdr:clientData/>
  </xdr:twoCellAnchor>
  <xdr:twoCellAnchor>
    <xdr:from>
      <xdr:col>1</xdr:col>
      <xdr:colOff>31750</xdr:colOff>
      <xdr:row>116</xdr:row>
      <xdr:rowOff>28575</xdr:rowOff>
    </xdr:from>
    <xdr:to>
      <xdr:col>12</xdr:col>
      <xdr:colOff>136525</xdr:colOff>
      <xdr:row>122</xdr:row>
      <xdr:rowOff>9525</xdr:rowOff>
    </xdr:to>
    <xdr:sp macro="" textlink="">
      <xdr:nvSpPr>
        <xdr:cNvPr id="4112" name="Text Box 16"/>
        <xdr:cNvSpPr txBox="1">
          <a:spLocks noChangeArrowheads="1"/>
        </xdr:cNvSpPr>
      </xdr:nvSpPr>
      <xdr:spPr bwMode="auto">
        <a:xfrm>
          <a:off x="142875" y="17935575"/>
          <a:ext cx="7762875" cy="952500"/>
        </a:xfrm>
        <a:prstGeom prst="rect">
          <a:avLst/>
        </a:prstGeom>
        <a:noFill/>
        <a:ln w="9525">
          <a:solidFill>
            <a:srgbClr val="666699"/>
          </a:solidFill>
          <a:miter lim="800000"/>
          <a:headEnd/>
          <a:tailEnd/>
        </a:ln>
      </xdr:spPr>
      <xdr:txBody>
        <a:bodyPr vertOverflow="clip" wrap="square" lIns="27432" tIns="22860" rIns="0" bIns="0" anchor="t" upright="1"/>
        <a:lstStyle/>
        <a:p>
          <a:pPr algn="l" rtl="0">
            <a:lnSpc>
              <a:spcPts val="900"/>
            </a:lnSpc>
            <a:defRPr sz="1000"/>
          </a:pPr>
          <a:r>
            <a:rPr lang="en-US" sz="1000" b="0" i="0" u="none" strike="noStrike" baseline="0">
              <a:solidFill>
                <a:srgbClr val="000000"/>
              </a:solidFill>
              <a:latin typeface="Arial"/>
              <a:ea typeface="Arial"/>
              <a:cs typeface="Arial"/>
            </a:rPr>
            <a:t>Comments on III.2</a:t>
          </a:r>
        </a:p>
        <a:p>
          <a:pPr algn="l" rtl="0">
            <a:defRPr sz="1000"/>
          </a:pPr>
          <a:r>
            <a:rPr lang="en-US" sz="1000" b="0" i="0" u="none" strike="noStrike" baseline="0">
              <a:solidFill>
                <a:sysClr val="windowText" lastClr="000000"/>
              </a:solidFill>
              <a:latin typeface="Arial"/>
              <a:ea typeface="Arial"/>
              <a:cs typeface="Arial"/>
            </a:rPr>
            <a:t>No data was published between 2000 and 2010 on faculty members.</a:t>
          </a: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13</xdr:col>
      <xdr:colOff>304800</xdr:colOff>
      <xdr:row>0</xdr:row>
      <xdr:rowOff>57150</xdr:rowOff>
    </xdr:from>
    <xdr:to>
      <xdr:col>13</xdr:col>
      <xdr:colOff>581025</xdr:colOff>
      <xdr:row>1</xdr:row>
      <xdr:rowOff>123825</xdr:rowOff>
    </xdr:to>
    <xdr:sp macro="" textlink="">
      <xdr:nvSpPr>
        <xdr:cNvPr id="4291" name="AutoShape 19">
          <a:hlinkClick xmlns:r="http://schemas.openxmlformats.org/officeDocument/2006/relationships" r:id="rId2"/>
        </xdr:cNvPr>
        <xdr:cNvSpPr>
          <a:spLocks noChangeArrowheads="1"/>
        </xdr:cNvSpPr>
      </xdr:nvSpPr>
      <xdr:spPr bwMode="auto">
        <a:xfrm>
          <a:off x="9096375" y="57150"/>
          <a:ext cx="276225" cy="228600"/>
        </a:xfrm>
        <a:prstGeom prst="leftArrow">
          <a:avLst>
            <a:gd name="adj1" fmla="val 50000"/>
            <a:gd name="adj2" fmla="val 30208"/>
          </a:avLst>
        </a:prstGeom>
        <a:solidFill>
          <a:srgbClr val="666699"/>
        </a:solidFill>
        <a:ln w="9525">
          <a:solidFill>
            <a:srgbClr val="000000"/>
          </a:solidFill>
          <a:miter lim="800000"/>
          <a:headEnd/>
          <a:tailEnd/>
        </a:ln>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13</xdr:col>
      <xdr:colOff>142875</xdr:colOff>
      <xdr:row>0</xdr:row>
      <xdr:rowOff>85725</xdr:rowOff>
    </xdr:from>
    <xdr:to>
      <xdr:col>13</xdr:col>
      <xdr:colOff>419100</xdr:colOff>
      <xdr:row>2</xdr:row>
      <xdr:rowOff>57150</xdr:rowOff>
    </xdr:to>
    <xdr:sp macro="" textlink="">
      <xdr:nvSpPr>
        <xdr:cNvPr id="5201" name="AutoShape 1">
          <a:hlinkClick xmlns:r="http://schemas.openxmlformats.org/officeDocument/2006/relationships" r:id="rId1"/>
        </xdr:cNvPr>
        <xdr:cNvSpPr>
          <a:spLocks noChangeArrowheads="1"/>
        </xdr:cNvSpPr>
      </xdr:nvSpPr>
      <xdr:spPr bwMode="auto">
        <a:xfrm>
          <a:off x="10144125" y="85725"/>
          <a:ext cx="276225" cy="323850"/>
        </a:xfrm>
        <a:prstGeom prst="leftArrow">
          <a:avLst>
            <a:gd name="adj1" fmla="val 50000"/>
            <a:gd name="adj2" fmla="val 25000"/>
          </a:avLst>
        </a:prstGeom>
        <a:solidFill>
          <a:srgbClr val="666699"/>
        </a:solidFill>
        <a:ln w="9525">
          <a:solidFill>
            <a:srgbClr val="000000"/>
          </a:solidFill>
          <a:miter lim="800000"/>
          <a:headEnd/>
          <a:tailEnd/>
        </a:ln>
      </xdr:spPr>
    </xdr:sp>
    <xdr:clientData/>
  </xdr:twoCellAnchor>
  <xdr:twoCellAnchor>
    <xdr:from>
      <xdr:col>1</xdr:col>
      <xdr:colOff>69850</xdr:colOff>
      <xdr:row>89</xdr:row>
      <xdr:rowOff>133350</xdr:rowOff>
    </xdr:from>
    <xdr:to>
      <xdr:col>15</xdr:col>
      <xdr:colOff>406415</xdr:colOff>
      <xdr:row>102</xdr:row>
      <xdr:rowOff>6393</xdr:rowOff>
    </xdr:to>
    <xdr:sp macro="" textlink="">
      <xdr:nvSpPr>
        <xdr:cNvPr id="5123" name="Text Box 3"/>
        <xdr:cNvSpPr txBox="1">
          <a:spLocks noChangeArrowheads="1"/>
        </xdr:cNvSpPr>
      </xdr:nvSpPr>
      <xdr:spPr bwMode="auto">
        <a:xfrm>
          <a:off x="180975" y="17125950"/>
          <a:ext cx="11658600" cy="200025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lnSpc>
              <a:spcPts val="1100"/>
            </a:lnSpc>
            <a:defRPr sz="1000"/>
          </a:pPr>
          <a:r>
            <a:rPr lang="en-US" sz="1000" b="0" i="0" u="none" strike="noStrike" baseline="0">
              <a:solidFill>
                <a:srgbClr val="000000"/>
              </a:solidFill>
              <a:latin typeface="Arial"/>
              <a:ea typeface="Arial"/>
              <a:cs typeface="Arial"/>
            </a:rPr>
            <a:t>Comments on IV.1</a:t>
          </a:r>
        </a:p>
        <a:p>
          <a:pPr algn="l" rtl="0">
            <a:lnSpc>
              <a:spcPts val="1100"/>
            </a:lnSpc>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a:p>
          <a:pPr algn="l" rtl="0">
            <a:defRPr sz="1000"/>
          </a:pPr>
          <a:endParaRPr lang="en-US" sz="1000" b="0" i="0" u="none" strike="noStrike" baseline="0">
            <a:solidFill>
              <a:srgbClr val="000000"/>
            </a:solidFill>
            <a:latin typeface="Arial"/>
            <a:ea typeface="Arial"/>
            <a:cs typeface="Arial"/>
          </a:endParaRPr>
        </a:p>
      </xdr:txBody>
    </xdr:sp>
    <xdr:clientData/>
  </xdr:twoCellAnchor>
  <xdr:twoCellAnchor>
    <xdr:from>
      <xdr:col>1</xdr:col>
      <xdr:colOff>82550</xdr:colOff>
      <xdr:row>77</xdr:row>
      <xdr:rowOff>38100</xdr:rowOff>
    </xdr:from>
    <xdr:to>
      <xdr:col>14</xdr:col>
      <xdr:colOff>333375</xdr:colOff>
      <xdr:row>88</xdr:row>
      <xdr:rowOff>85709</xdr:rowOff>
    </xdr:to>
    <xdr:sp macro="" textlink="">
      <xdr:nvSpPr>
        <xdr:cNvPr id="5179" name="Text Box 4"/>
        <xdr:cNvSpPr txBox="1">
          <a:spLocks noChangeArrowheads="1"/>
        </xdr:cNvSpPr>
      </xdr:nvSpPr>
      <xdr:spPr bwMode="auto">
        <a:xfrm>
          <a:off x="228600" y="15100300"/>
          <a:ext cx="12674600" cy="1841500"/>
        </a:xfrm>
        <a:prstGeom prst="rect">
          <a:avLst/>
        </a:prstGeom>
        <a:solidFill>
          <a:srgbClr val="FFFFFF"/>
        </a:solidFill>
        <a:ln w="9525">
          <a:solidFill>
            <a:srgbClr val="666699"/>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ea typeface="Arial"/>
              <a:cs typeface="Arial"/>
            </a:rPr>
            <a:t>Sources for IV.1</a:t>
          </a:r>
        </a:p>
      </xdr:txBody>
    </xdr:sp>
    <xdr:clientData/>
  </xdr:twoCellAnchor>
  <xdr:twoCellAnchor>
    <xdr:from>
      <xdr:col>15</xdr:col>
      <xdr:colOff>142875</xdr:colOff>
      <xdr:row>1</xdr:row>
      <xdr:rowOff>85725</xdr:rowOff>
    </xdr:from>
    <xdr:to>
      <xdr:col>15</xdr:col>
      <xdr:colOff>419100</xdr:colOff>
      <xdr:row>7</xdr:row>
      <xdr:rowOff>47625</xdr:rowOff>
    </xdr:to>
    <xdr:sp macro="" textlink="">
      <xdr:nvSpPr>
        <xdr:cNvPr id="5204" name="AutoShape 6">
          <a:hlinkClick xmlns:r="http://schemas.openxmlformats.org/officeDocument/2006/relationships" r:id="rId2"/>
        </xdr:cNvPr>
        <xdr:cNvSpPr>
          <a:spLocks noChangeArrowheads="1"/>
        </xdr:cNvSpPr>
      </xdr:nvSpPr>
      <xdr:spPr bwMode="auto">
        <a:xfrm>
          <a:off x="12011025" y="247650"/>
          <a:ext cx="276225" cy="990600"/>
        </a:xfrm>
        <a:prstGeom prst="leftArrow">
          <a:avLst>
            <a:gd name="adj1" fmla="val 50000"/>
            <a:gd name="adj2" fmla="val 25000"/>
          </a:avLst>
        </a:prstGeom>
        <a:solidFill>
          <a:srgbClr val="666699"/>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l005/AppData/Local/Microsoft/Windows/Temporary%20Internet%20Files/Content.IE5/UK3G7U1C/IMC%2017LINA/PHD/DR%20LEVY/PROPHE/US%20COUNTRY%20CASE/Copia%20de%20PROPHEGenericDataTableU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lbany.edu/dept/eaps/prophe/data/National_Data/PROPHEGenericDataTableUS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I. Institutions"/>
      <sheetName val="II. Enrollments"/>
      <sheetName val="III. Faculty"/>
      <sheetName val="IV. Revenues"/>
      <sheetName val="Internet Sources"/>
      <sheetName val="List of private institutions"/>
    </sheetNames>
    <sheetDataSet>
      <sheetData sheetId="0">
        <row r="125">
          <cell r="C125" t="str">
            <v>A. Private Institutions</v>
          </cell>
        </row>
        <row r="126">
          <cell r="C126" t="str">
            <v>B. Public Institutions</v>
          </cell>
        </row>
        <row r="127">
          <cell r="C127" t="str">
            <v xml:space="preserve">C.Total (private and public) </v>
          </cell>
        </row>
        <row r="157">
          <cell r="C157" t="str">
            <v>1. Ph.D.</v>
          </cell>
        </row>
        <row r="158">
          <cell r="C158" t="str">
            <v>2. Master</v>
          </cell>
        </row>
        <row r="159">
          <cell r="C159" t="str">
            <v>3. First college degree</v>
          </cell>
        </row>
        <row r="160">
          <cell r="C160" t="str">
            <v>4. Less than first college degree</v>
          </cell>
        </row>
        <row r="163">
          <cell r="C163" t="str">
            <v>1. Public funding</v>
          </cell>
        </row>
        <row r="164">
          <cell r="C164" t="str">
            <v>2. Private funding</v>
          </cell>
        </row>
        <row r="165">
          <cell r="C165" t="str">
            <v>2.1. Tuition and fees</v>
          </cell>
        </row>
        <row r="166">
          <cell r="C166" t="str">
            <v>2.2. Contracts and services</v>
          </cell>
        </row>
        <row r="167">
          <cell r="C167" t="str">
            <v>2.3. Gifts</v>
          </cell>
        </row>
        <row r="168">
          <cell r="C168" t="str">
            <v>2.4. Other</v>
          </cell>
        </row>
        <row r="184">
          <cell r="C184" t="str">
            <v>1. Full time</v>
          </cell>
        </row>
        <row r="185">
          <cell r="C185" t="str">
            <v>2. Part time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ex"/>
      <sheetName val="I. Institutions"/>
      <sheetName val="II. Enrollments"/>
      <sheetName val="III. Faculty"/>
      <sheetName val="IV. Revenues"/>
      <sheetName val="Internet Sources"/>
      <sheetName val="List of private institutions"/>
    </sheetNames>
    <sheetDataSet>
      <sheetData sheetId="0">
        <row r="135">
          <cell r="C135" t="str">
            <v>1. Undergraduate</v>
          </cell>
        </row>
        <row r="140">
          <cell r="C140" t="str">
            <v>1. Capital city</v>
          </cell>
        </row>
        <row r="141">
          <cell r="C141" t="str">
            <v>2. Non capital city</v>
          </cell>
        </row>
        <row r="145">
          <cell r="C145" t="str">
            <v>1. Male</v>
          </cell>
        </row>
        <row r="146">
          <cell r="C146" t="str">
            <v>2. Female</v>
          </cell>
        </row>
        <row r="149">
          <cell r="C149" t="str">
            <v>1. Full time</v>
          </cell>
        </row>
        <row r="150">
          <cell r="C150" t="str">
            <v>2. Part time</v>
          </cell>
        </row>
        <row r="153">
          <cell r="C153" t="str">
            <v>1. Onsite</v>
          </cell>
        </row>
        <row r="154">
          <cell r="C154" t="str">
            <v>2. Distance learning</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hyperlink" Target="http://portal.inep.gov.br/web/censo-da-educacao-superior"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mec.mec.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J185"/>
  <sheetViews>
    <sheetView workbookViewId="0">
      <selection activeCell="A29" sqref="A29"/>
    </sheetView>
  </sheetViews>
  <sheetFormatPr baseColWidth="10" defaultColWidth="11.5" defaultRowHeight="12"/>
  <cols>
    <col min="1" max="1" width="24.5" customWidth="1"/>
    <col min="2" max="2" width="52.6640625" bestFit="1" customWidth="1"/>
  </cols>
  <sheetData>
    <row r="1" spans="1:9">
      <c r="A1" t="s">
        <v>36</v>
      </c>
    </row>
    <row r="4" spans="1:9">
      <c r="A4" s="423" t="s">
        <v>64</v>
      </c>
      <c r="H4" s="424"/>
    </row>
    <row r="5" spans="1:9">
      <c r="B5" s="527" t="s">
        <v>32</v>
      </c>
      <c r="C5" s="423"/>
      <c r="I5" s="425"/>
    </row>
    <row r="8" spans="1:9">
      <c r="A8" s="424" t="s">
        <v>65</v>
      </c>
      <c r="H8" s="424"/>
    </row>
    <row r="9" spans="1:9">
      <c r="B9" s="423" t="s">
        <v>66</v>
      </c>
      <c r="I9" s="425"/>
    </row>
    <row r="10" spans="1:9">
      <c r="B10" s="424" t="s">
        <v>67</v>
      </c>
      <c r="I10" s="425"/>
    </row>
    <row r="11" spans="1:9">
      <c r="B11" s="423" t="s">
        <v>68</v>
      </c>
      <c r="I11" s="425"/>
    </row>
    <row r="12" spans="1:9">
      <c r="B12" s="423" t="s">
        <v>69</v>
      </c>
      <c r="I12" s="425"/>
    </row>
    <row r="13" spans="1:9">
      <c r="B13" s="423" t="s">
        <v>70</v>
      </c>
      <c r="I13" s="425"/>
    </row>
    <row r="14" spans="1:9">
      <c r="B14" s="423" t="s">
        <v>71</v>
      </c>
      <c r="I14" s="425"/>
    </row>
    <row r="15" spans="1:9">
      <c r="B15" s="423" t="s">
        <v>72</v>
      </c>
    </row>
    <row r="17" spans="1:10">
      <c r="A17" s="423" t="s">
        <v>73</v>
      </c>
      <c r="H17" s="424"/>
    </row>
    <row r="18" spans="1:10">
      <c r="B18" s="423" t="s">
        <v>74</v>
      </c>
      <c r="E18" s="426"/>
      <c r="F18" s="426"/>
      <c r="I18" s="425"/>
      <c r="J18" s="426"/>
    </row>
    <row r="19" spans="1:10">
      <c r="B19" s="424" t="s">
        <v>75</v>
      </c>
      <c r="D19" s="426"/>
      <c r="E19" s="426"/>
      <c r="F19" s="426"/>
      <c r="I19" s="425"/>
      <c r="J19" s="426"/>
    </row>
    <row r="20" spans="1:10">
      <c r="B20" s="423" t="s">
        <v>76</v>
      </c>
      <c r="E20" s="426"/>
      <c r="F20" s="426"/>
      <c r="I20" s="425"/>
      <c r="J20" s="426"/>
    </row>
    <row r="22" spans="1:10">
      <c r="A22" s="423" t="s">
        <v>77</v>
      </c>
      <c r="H22" s="424"/>
    </row>
    <row r="23" spans="1:10">
      <c r="B23" s="423" t="s">
        <v>78</v>
      </c>
      <c r="E23" s="426"/>
      <c r="I23" s="425"/>
      <c r="J23" s="426"/>
    </row>
    <row r="24" spans="1:10">
      <c r="C24" s="426"/>
      <c r="D24" s="426"/>
      <c r="E24" s="426"/>
      <c r="J24" s="426"/>
    </row>
    <row r="25" spans="1:10">
      <c r="A25" s="423" t="s">
        <v>79</v>
      </c>
      <c r="C25" s="426"/>
      <c r="D25" s="426"/>
      <c r="E25" s="426"/>
    </row>
    <row r="26" spans="1:10">
      <c r="C26" s="426"/>
      <c r="D26" s="426"/>
      <c r="E26" s="426"/>
    </row>
    <row r="27" spans="1:10">
      <c r="A27" s="423" t="s">
        <v>80</v>
      </c>
      <c r="D27" s="426"/>
      <c r="E27" s="426"/>
    </row>
    <row r="28" spans="1:10">
      <c r="C28" s="426"/>
      <c r="D28" s="426"/>
      <c r="E28" s="426"/>
    </row>
    <row r="122" spans="2:3">
      <c r="C122" t="s">
        <v>81</v>
      </c>
    </row>
    <row r="124" spans="2:3">
      <c r="B124" t="s">
        <v>82</v>
      </c>
      <c r="C124" s="103" t="s">
        <v>201</v>
      </c>
    </row>
    <row r="125" spans="2:3">
      <c r="B125" t="s">
        <v>83</v>
      </c>
      <c r="C125" t="s">
        <v>238</v>
      </c>
    </row>
    <row r="126" spans="2:3">
      <c r="B126" t="s">
        <v>84</v>
      </c>
      <c r="C126" t="s">
        <v>174</v>
      </c>
    </row>
    <row r="127" spans="2:3">
      <c r="B127" t="s">
        <v>85</v>
      </c>
      <c r="C127" t="s">
        <v>175</v>
      </c>
    </row>
    <row r="130" spans="2:3">
      <c r="B130" s="114"/>
      <c r="C130" s="427" t="s">
        <v>86</v>
      </c>
    </row>
    <row r="131" spans="2:3">
      <c r="B131" t="s">
        <v>87</v>
      </c>
      <c r="C131" s="114" t="s">
        <v>88</v>
      </c>
    </row>
    <row r="132" spans="2:3">
      <c r="B132" s="114" t="s">
        <v>89</v>
      </c>
      <c r="C132" s="114" t="s">
        <v>90</v>
      </c>
    </row>
    <row r="133" spans="2:3">
      <c r="B133" s="114"/>
      <c r="C133" s="114"/>
    </row>
    <row r="134" spans="2:3">
      <c r="B134" s="114"/>
      <c r="C134" s="427" t="s">
        <v>91</v>
      </c>
    </row>
    <row r="135" spans="2:3">
      <c r="B135" t="s">
        <v>92</v>
      </c>
      <c r="C135" s="114" t="s">
        <v>93</v>
      </c>
    </row>
    <row r="136" spans="2:3">
      <c r="B136" s="114" t="s">
        <v>94</v>
      </c>
      <c r="C136" s="114" t="s">
        <v>95</v>
      </c>
    </row>
    <row r="137" spans="2:3">
      <c r="B137" s="114"/>
      <c r="C137" s="114"/>
    </row>
    <row r="138" spans="2:3">
      <c r="B138" s="114"/>
      <c r="C138" s="114"/>
    </row>
    <row r="139" spans="2:3">
      <c r="B139" s="114"/>
      <c r="C139" s="427" t="s">
        <v>96</v>
      </c>
    </row>
    <row r="140" spans="2:3">
      <c r="B140" t="s">
        <v>97</v>
      </c>
      <c r="C140" s="114" t="s">
        <v>98</v>
      </c>
    </row>
    <row r="141" spans="2:3">
      <c r="B141" s="114" t="s">
        <v>99</v>
      </c>
      <c r="C141" s="114" t="s">
        <v>100</v>
      </c>
    </row>
    <row r="142" spans="2:3">
      <c r="B142" s="114"/>
      <c r="C142" s="114"/>
    </row>
    <row r="143" spans="2:3">
      <c r="B143" s="114"/>
      <c r="C143" s="114"/>
    </row>
    <row r="144" spans="2:3">
      <c r="B144" s="114"/>
      <c r="C144" s="427" t="s">
        <v>101</v>
      </c>
    </row>
    <row r="145" spans="2:3">
      <c r="B145" t="s">
        <v>102</v>
      </c>
      <c r="C145" s="114" t="s">
        <v>103</v>
      </c>
    </row>
    <row r="146" spans="2:3">
      <c r="B146" s="114" t="s">
        <v>104</v>
      </c>
      <c r="C146" s="114" t="s">
        <v>105</v>
      </c>
    </row>
    <row r="147" spans="2:3">
      <c r="B147" s="114"/>
      <c r="C147" s="114"/>
    </row>
    <row r="148" spans="2:3">
      <c r="B148" s="114"/>
      <c r="C148" s="427" t="s">
        <v>106</v>
      </c>
    </row>
    <row r="149" spans="2:3">
      <c r="B149" s="114" t="s">
        <v>107</v>
      </c>
      <c r="C149" s="114" t="s">
        <v>108</v>
      </c>
    </row>
    <row r="150" spans="2:3">
      <c r="B150" s="114" t="s">
        <v>109</v>
      </c>
      <c r="C150" s="114" t="s">
        <v>110</v>
      </c>
    </row>
    <row r="151" spans="2:3">
      <c r="B151" s="114"/>
      <c r="C151" s="114"/>
    </row>
    <row r="152" spans="2:3">
      <c r="B152" s="114"/>
      <c r="C152" s="427" t="s">
        <v>111</v>
      </c>
    </row>
    <row r="153" spans="2:3">
      <c r="B153" t="s">
        <v>112</v>
      </c>
      <c r="C153" s="114" t="s">
        <v>113</v>
      </c>
    </row>
    <row r="154" spans="2:3">
      <c r="B154" s="114" t="s">
        <v>114</v>
      </c>
      <c r="C154" s="114" t="s">
        <v>115</v>
      </c>
    </row>
    <row r="155" spans="2:3">
      <c r="B155" s="114"/>
      <c r="C155" s="114"/>
    </row>
    <row r="156" spans="2:3">
      <c r="B156" s="114"/>
      <c r="C156" s="427" t="s">
        <v>116</v>
      </c>
    </row>
    <row r="157" spans="2:3">
      <c r="B157" t="s">
        <v>117</v>
      </c>
      <c r="C157" s="114" t="s">
        <v>118</v>
      </c>
    </row>
    <row r="158" spans="2:3">
      <c r="B158" s="114" t="s">
        <v>119</v>
      </c>
      <c r="C158" s="114" t="s">
        <v>120</v>
      </c>
    </row>
    <row r="159" spans="2:3">
      <c r="B159" s="114" t="s">
        <v>121</v>
      </c>
      <c r="C159" s="114" t="s">
        <v>122</v>
      </c>
    </row>
    <row r="160" spans="2:3">
      <c r="B160" s="114" t="s">
        <v>123</v>
      </c>
      <c r="C160" s="114" t="s">
        <v>124</v>
      </c>
    </row>
    <row r="161" spans="2:3">
      <c r="B161" s="114"/>
      <c r="C161" s="114"/>
    </row>
    <row r="162" spans="2:3">
      <c r="B162" s="114"/>
      <c r="C162" s="427" t="s">
        <v>125</v>
      </c>
    </row>
    <row r="163" spans="2:3">
      <c r="B163" s="114" t="s">
        <v>126</v>
      </c>
      <c r="C163" s="114" t="s">
        <v>127</v>
      </c>
    </row>
    <row r="164" spans="2:3">
      <c r="B164" s="114" t="s">
        <v>128</v>
      </c>
      <c r="C164" s="114" t="s">
        <v>129</v>
      </c>
    </row>
    <row r="165" spans="2:3">
      <c r="B165" s="114" t="s">
        <v>130</v>
      </c>
      <c r="C165" s="114" t="s">
        <v>131</v>
      </c>
    </row>
    <row r="166" spans="2:3">
      <c r="B166" s="114" t="s">
        <v>132</v>
      </c>
      <c r="C166" s="114" t="s">
        <v>133</v>
      </c>
    </row>
    <row r="167" spans="2:3">
      <c r="B167" s="114" t="s">
        <v>134</v>
      </c>
      <c r="C167" s="114" t="s">
        <v>135</v>
      </c>
    </row>
    <row r="168" spans="2:3">
      <c r="B168" s="114" t="s">
        <v>136</v>
      </c>
      <c r="C168" s="114" t="s">
        <v>137</v>
      </c>
    </row>
    <row r="169" spans="2:3">
      <c r="B169" s="114"/>
      <c r="C169" s="114"/>
    </row>
    <row r="170" spans="2:3">
      <c r="B170" s="114"/>
      <c r="C170" s="114"/>
    </row>
    <row r="171" spans="2:3">
      <c r="B171" s="114"/>
      <c r="C171" s="427" t="s">
        <v>138</v>
      </c>
    </row>
    <row r="172" spans="2:3">
      <c r="B172" s="114" t="s">
        <v>139</v>
      </c>
      <c r="C172" s="428" t="s">
        <v>140</v>
      </c>
    </row>
    <row r="173" spans="2:3">
      <c r="B173" s="114" t="s">
        <v>141</v>
      </c>
      <c r="C173" s="428" t="s">
        <v>142</v>
      </c>
    </row>
    <row r="174" spans="2:3">
      <c r="B174" s="114" t="s">
        <v>143</v>
      </c>
      <c r="C174" s="428" t="s">
        <v>144</v>
      </c>
    </row>
    <row r="175" spans="2:3">
      <c r="B175" s="114" t="s">
        <v>145</v>
      </c>
      <c r="C175" s="428" t="s">
        <v>146</v>
      </c>
    </row>
    <row r="176" spans="2:3">
      <c r="B176" s="114" t="s">
        <v>147</v>
      </c>
      <c r="C176" s="428" t="s">
        <v>148</v>
      </c>
    </row>
    <row r="177" spans="2:3">
      <c r="B177" s="114" t="s">
        <v>149</v>
      </c>
      <c r="C177" s="428" t="s">
        <v>150</v>
      </c>
    </row>
    <row r="178" spans="2:3">
      <c r="B178" s="114" t="s">
        <v>151</v>
      </c>
      <c r="C178" s="428" t="s">
        <v>152</v>
      </c>
    </row>
    <row r="179" spans="2:3">
      <c r="B179" s="114" t="s">
        <v>153</v>
      </c>
      <c r="C179" s="428" t="s">
        <v>154</v>
      </c>
    </row>
    <row r="180" spans="2:3">
      <c r="B180" s="114" t="s">
        <v>155</v>
      </c>
      <c r="C180" s="428" t="s">
        <v>156</v>
      </c>
    </row>
    <row r="181" spans="2:3">
      <c r="B181" s="114" t="s">
        <v>157</v>
      </c>
      <c r="C181" s="428" t="s">
        <v>9</v>
      </c>
    </row>
    <row r="183" spans="2:3">
      <c r="C183" s="427" t="s">
        <v>10</v>
      </c>
    </row>
    <row r="184" spans="2:3">
      <c r="B184" s="114" t="s">
        <v>11</v>
      </c>
      <c r="C184" s="114" t="s">
        <v>108</v>
      </c>
    </row>
    <row r="185" spans="2:3">
      <c r="B185" s="114" t="s">
        <v>12</v>
      </c>
      <c r="C185" s="114" t="s">
        <v>110</v>
      </c>
    </row>
  </sheetData>
  <phoneticPr fontId="19" type="noConversion"/>
  <hyperlinks>
    <hyperlink ref="B5:C5" location="_1.N%C3%BAmero_de_instituciones" display="I. Number of Institutions"/>
    <hyperlink ref="B5" location="'I.%20Institutions'!A1" display="I. Number of Institutions"/>
    <hyperlink ref="B10" location="II.Enrollments!B58" display="II.2. Enrollments by gender"/>
    <hyperlink ref="B9" location="II.Enrollments!A1" display="II.1. Enrollments by type of institution"/>
    <hyperlink ref="B11" location="II.Enrollments!B119" display="II.3. Enrollments by geographical distribution"/>
    <hyperlink ref="B12" location="II.Enrollments!B164" display="II.4. Enrollments by time status of students"/>
    <hyperlink ref="B13" location="II.Enrollments!B228" display="II.5. Enrollments by type of program (onsite/distance)"/>
    <hyperlink ref="B14" location="II.Enrollments!B280" display="II.6. Enrollments by field of study"/>
    <hyperlink ref="B15" location="II.Enrollments!B409" display="II.7. Enrollments by level of program (undergraduate/graduate)"/>
    <hyperlink ref="A17" location="III.Faculty!A1" display="III. Faculty"/>
    <hyperlink ref="B18" location="III.Faculty!A1" display="III.1. Faculty by type of institution"/>
    <hyperlink ref="B19" location="III.Faculty!B55" display="III.2. Faculty by time status"/>
    <hyperlink ref="B20" location="III.Faculty!B103" display="III.3. Faculty by highest degree earned"/>
    <hyperlink ref="A22" location="IV.Revenues!A1" display="IV. Institutional funding"/>
    <hyperlink ref="B23" location="IV.Revenues!A1" display="IV.1. Budgetary revenues by source"/>
    <hyperlink ref="A25" location="'V.%20Internet%20Sources'!A1" display="V. Internet Sources"/>
    <hyperlink ref="A27" location="'List%20of%20Private%20Institutions'!A1" display="VI. List of private institutions"/>
    <hyperlink ref="A4" location="'I.%20Institutions'!A1" display="I.Institutions"/>
    <hyperlink ref="A8" location="II.Enrollments!A1" display="II.Enrollments"/>
  </hyperlinks>
  <pageMargins left="0.75" right="0.75" top="1" bottom="1" header="0" footer="0"/>
  <headerFooter alignWithMargins="0"/>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4:N60"/>
  <sheetViews>
    <sheetView tabSelected="1" workbookViewId="0">
      <selection activeCell="B1" sqref="B1"/>
    </sheetView>
  </sheetViews>
  <sheetFormatPr baseColWidth="10" defaultColWidth="11.5" defaultRowHeight="11"/>
  <cols>
    <col min="1" max="1" width="1.5" style="1" customWidth="1"/>
    <col min="2" max="2" width="7" style="1" customWidth="1"/>
    <col min="3" max="3" width="38.83203125" style="1" bestFit="1" customWidth="1"/>
    <col min="4" max="4" width="7" style="2" bestFit="1" customWidth="1"/>
    <col min="5" max="13" width="8.1640625" style="2" customWidth="1"/>
    <col min="14" max="14" width="9.83203125" style="3" bestFit="1" customWidth="1"/>
    <col min="15" max="16384" width="11.5" style="1"/>
  </cols>
  <sheetData>
    <row r="4" spans="2:14" ht="16.5" customHeight="1">
      <c r="B4" s="580" t="s">
        <v>34</v>
      </c>
      <c r="C4" s="581"/>
      <c r="D4" s="581"/>
      <c r="E4" s="581"/>
      <c r="F4" s="581"/>
      <c r="G4" s="581"/>
      <c r="H4" s="581"/>
      <c r="I4" s="581"/>
      <c r="J4" s="581"/>
      <c r="K4" s="581"/>
      <c r="L4" s="581"/>
      <c r="M4" s="581"/>
      <c r="N4" s="581"/>
    </row>
    <row r="6" spans="2:14" s="4" customFormat="1" ht="18" customHeight="1">
      <c r="B6" s="5" t="s">
        <v>201</v>
      </c>
      <c r="C6" s="6"/>
      <c r="D6" s="7" t="s">
        <v>202</v>
      </c>
      <c r="E6" s="8">
        <v>1965</v>
      </c>
      <c r="F6" s="7">
        <v>1970</v>
      </c>
      <c r="G6" s="9">
        <v>1975</v>
      </c>
      <c r="H6" s="7">
        <v>1980</v>
      </c>
      <c r="I6" s="7">
        <v>1985</v>
      </c>
      <c r="J6" s="7">
        <v>1990</v>
      </c>
      <c r="K6" s="7">
        <v>1995</v>
      </c>
      <c r="L6" s="7">
        <v>2000</v>
      </c>
      <c r="M6" s="9">
        <v>2005</v>
      </c>
      <c r="N6" s="7">
        <v>2010</v>
      </c>
    </row>
    <row r="7" spans="2:14" ht="13.5" customHeight="1">
      <c r="B7" s="10" t="s">
        <v>238</v>
      </c>
      <c r="C7" s="11"/>
      <c r="D7" s="12"/>
      <c r="E7" s="13" t="s">
        <v>207</v>
      </c>
      <c r="F7" s="13" t="s">
        <v>207</v>
      </c>
      <c r="G7" s="13" t="s">
        <v>207</v>
      </c>
      <c r="H7" s="13">
        <f t="shared" ref="H7:N7" si="0">SUM(H8,H13)</f>
        <v>682</v>
      </c>
      <c r="I7" s="13">
        <f t="shared" si="0"/>
        <v>626</v>
      </c>
      <c r="J7" s="13">
        <f t="shared" si="0"/>
        <v>696</v>
      </c>
      <c r="K7" s="13">
        <f t="shared" si="0"/>
        <v>684</v>
      </c>
      <c r="L7" s="13">
        <f t="shared" si="0"/>
        <v>1004</v>
      </c>
      <c r="M7" s="13">
        <f t="shared" si="0"/>
        <v>1934</v>
      </c>
      <c r="N7" s="13">
        <f t="shared" si="0"/>
        <v>2100</v>
      </c>
    </row>
    <row r="8" spans="2:14">
      <c r="B8" s="17"/>
      <c r="C8" s="18" t="s">
        <v>37</v>
      </c>
      <c r="D8" s="19">
        <v>1</v>
      </c>
      <c r="E8" s="95"/>
      <c r="F8" s="95"/>
      <c r="G8" s="95"/>
      <c r="H8" s="95">
        <v>20</v>
      </c>
      <c r="I8" s="95">
        <v>20</v>
      </c>
      <c r="J8" s="95">
        <v>40</v>
      </c>
      <c r="K8" s="95">
        <v>71</v>
      </c>
      <c r="L8" s="95">
        <f t="shared" ref="L8" si="1">SUM(L9:L12)</f>
        <v>134</v>
      </c>
      <c r="M8" s="95">
        <f>SUM(M9:M12)</f>
        <v>197</v>
      </c>
      <c r="N8" s="95">
        <f>SUM(N9:N12)</f>
        <v>208</v>
      </c>
    </row>
    <row r="9" spans="2:14" ht="13">
      <c r="B9" s="17"/>
      <c r="C9" s="20" t="s">
        <v>4</v>
      </c>
      <c r="D9" s="21"/>
      <c r="E9" s="93"/>
      <c r="F9" s="93"/>
      <c r="G9" s="93"/>
      <c r="H9" s="93"/>
      <c r="I9" s="93"/>
      <c r="J9" s="93"/>
      <c r="K9" s="93"/>
      <c r="L9" s="93"/>
      <c r="M9" s="93"/>
      <c r="N9" s="93">
        <v>162</v>
      </c>
    </row>
    <row r="10" spans="2:14" ht="11.25" customHeight="1">
      <c r="B10" s="17"/>
      <c r="C10" s="20" t="s">
        <v>5</v>
      </c>
      <c r="D10" s="22"/>
      <c r="E10" s="23"/>
      <c r="F10" s="23"/>
      <c r="G10" s="23"/>
      <c r="H10" s="23"/>
      <c r="I10" s="23"/>
      <c r="J10" s="23"/>
      <c r="K10" s="23"/>
      <c r="L10" s="23"/>
      <c r="N10" s="23">
        <v>46</v>
      </c>
    </row>
    <row r="11" spans="2:14" ht="11.25" customHeight="1">
      <c r="B11" s="17"/>
      <c r="C11" s="20" t="s">
        <v>2</v>
      </c>
      <c r="D11" s="22"/>
      <c r="E11" s="567"/>
      <c r="F11" s="568"/>
      <c r="G11" s="569"/>
      <c r="H11" s="568"/>
      <c r="I11" s="568"/>
      <c r="J11" s="568"/>
      <c r="K11" s="568"/>
      <c r="L11" s="93">
        <v>75</v>
      </c>
      <c r="M11" s="93">
        <v>110</v>
      </c>
      <c r="N11" s="193"/>
    </row>
    <row r="12" spans="2:14" ht="10.5" customHeight="1">
      <c r="B12" s="17"/>
      <c r="C12" s="20" t="s">
        <v>3</v>
      </c>
      <c r="D12" s="19"/>
      <c r="E12" s="24"/>
      <c r="F12" s="25"/>
      <c r="G12" s="26"/>
      <c r="H12" s="27"/>
      <c r="I12" s="28"/>
      <c r="J12" s="28"/>
      <c r="K12" s="28"/>
      <c r="L12" s="28">
        <v>59</v>
      </c>
      <c r="M12" s="23">
        <v>87</v>
      </c>
      <c r="N12" s="16"/>
    </row>
    <row r="13" spans="2:14">
      <c r="B13" s="17"/>
      <c r="C13" s="18" t="s">
        <v>38</v>
      </c>
      <c r="D13" s="19">
        <v>2</v>
      </c>
      <c r="E13" s="29"/>
      <c r="F13" s="29"/>
      <c r="G13" s="29"/>
      <c r="H13" s="29">
        <v>662</v>
      </c>
      <c r="I13" s="29">
        <v>606</v>
      </c>
      <c r="J13" s="29">
        <v>656</v>
      </c>
      <c r="K13" s="29">
        <v>613</v>
      </c>
      <c r="L13" s="29">
        <f t="shared" ref="L13:M13" si="2">SUM(L14:L17)</f>
        <v>870</v>
      </c>
      <c r="M13" s="29">
        <f t="shared" si="2"/>
        <v>1737</v>
      </c>
      <c r="N13" s="29">
        <f>SUM(N14:N17)</f>
        <v>1892</v>
      </c>
    </row>
    <row r="14" spans="2:14">
      <c r="B14" s="17"/>
      <c r="C14" s="20" t="s">
        <v>4</v>
      </c>
      <c r="E14" s="30"/>
      <c r="F14" s="30"/>
      <c r="G14" s="30"/>
      <c r="H14" s="30"/>
      <c r="I14" s="30"/>
      <c r="J14" s="30"/>
      <c r="K14" s="30"/>
      <c r="L14" s="30"/>
      <c r="M14" s="31"/>
      <c r="N14" s="31">
        <v>987</v>
      </c>
    </row>
    <row r="15" spans="2:14" ht="10.5" customHeight="1">
      <c r="B15" s="17"/>
      <c r="C15" s="20" t="s">
        <v>5</v>
      </c>
      <c r="D15" s="22"/>
      <c r="E15" s="31"/>
      <c r="F15" s="31"/>
      <c r="G15" s="31"/>
      <c r="H15" s="31"/>
      <c r="I15" s="31"/>
      <c r="J15" s="31"/>
      <c r="K15" s="31"/>
      <c r="L15" s="31"/>
      <c r="M15" s="31"/>
      <c r="N15" s="31">
        <v>905</v>
      </c>
    </row>
    <row r="16" spans="2:14" ht="10.5" customHeight="1">
      <c r="B16" s="17"/>
      <c r="C16" s="20" t="s">
        <v>2</v>
      </c>
      <c r="D16" s="22"/>
      <c r="E16" s="31"/>
      <c r="F16" s="570"/>
      <c r="G16" s="571"/>
      <c r="H16" s="570"/>
      <c r="I16" s="570"/>
      <c r="J16" s="570"/>
      <c r="K16" s="570"/>
      <c r="L16" s="30">
        <v>231</v>
      </c>
      <c r="M16" s="31">
        <v>304</v>
      </c>
      <c r="N16" s="31"/>
    </row>
    <row r="17" spans="2:14" ht="12">
      <c r="B17" s="17"/>
      <c r="C17" s="20" t="s">
        <v>3</v>
      </c>
      <c r="D17" s="32"/>
      <c r="E17" s="33"/>
      <c r="F17" s="34"/>
      <c r="G17" s="35"/>
      <c r="H17" s="36"/>
      <c r="I17" s="37"/>
      <c r="J17" s="37"/>
      <c r="K17" s="37"/>
      <c r="L17" s="31">
        <v>639</v>
      </c>
      <c r="M17" s="31">
        <v>1433</v>
      </c>
      <c r="N17" s="31"/>
    </row>
    <row r="18" spans="2:14" ht="12">
      <c r="B18" s="38" t="s">
        <v>174</v>
      </c>
      <c r="C18" s="39"/>
      <c r="D18" s="40"/>
      <c r="E18" s="41" t="s">
        <v>207</v>
      </c>
      <c r="F18" s="41" t="s">
        <v>207</v>
      </c>
      <c r="G18" s="41" t="s">
        <v>207</v>
      </c>
      <c r="H18" s="41">
        <f t="shared" ref="H18:N18" si="3">SUM(H19,H21)</f>
        <v>200</v>
      </c>
      <c r="I18" s="41">
        <f t="shared" si="3"/>
        <v>233</v>
      </c>
      <c r="J18" s="41">
        <f t="shared" si="3"/>
        <v>222</v>
      </c>
      <c r="K18" s="41">
        <f t="shared" si="3"/>
        <v>210</v>
      </c>
      <c r="L18" s="41">
        <f t="shared" si="3"/>
        <v>176</v>
      </c>
      <c r="M18" s="41">
        <f t="shared" si="3"/>
        <v>231</v>
      </c>
      <c r="N18" s="41">
        <f t="shared" si="3"/>
        <v>278</v>
      </c>
    </row>
    <row r="19" spans="2:14">
      <c r="B19" s="17"/>
      <c r="C19" s="18" t="s">
        <v>37</v>
      </c>
      <c r="D19" s="19">
        <v>1</v>
      </c>
      <c r="E19" s="44"/>
      <c r="F19" s="44"/>
      <c r="G19" s="44"/>
      <c r="H19" s="44">
        <f t="shared" ref="H19:N19" si="4">H20</f>
        <v>45</v>
      </c>
      <c r="I19" s="44">
        <f t="shared" si="4"/>
        <v>48</v>
      </c>
      <c r="J19" s="44">
        <f t="shared" si="4"/>
        <v>55</v>
      </c>
      <c r="K19" s="44">
        <f t="shared" si="4"/>
        <v>74</v>
      </c>
      <c r="L19" s="44">
        <f t="shared" si="4"/>
        <v>72</v>
      </c>
      <c r="M19" s="44">
        <f t="shared" si="4"/>
        <v>93</v>
      </c>
      <c r="N19" s="44">
        <f t="shared" si="4"/>
        <v>108</v>
      </c>
    </row>
    <row r="20" spans="2:14" ht="13.5" customHeight="1">
      <c r="B20" s="17"/>
      <c r="C20" s="45"/>
      <c r="D20" s="32"/>
      <c r="E20" s="533"/>
      <c r="F20" s="533"/>
      <c r="G20" s="533"/>
      <c r="H20" s="533">
        <v>45</v>
      </c>
      <c r="I20" s="533">
        <v>48</v>
      </c>
      <c r="J20" s="533">
        <v>55</v>
      </c>
      <c r="K20" s="533">
        <v>74</v>
      </c>
      <c r="L20" s="533">
        <v>72</v>
      </c>
      <c r="M20" s="533">
        <v>93</v>
      </c>
      <c r="N20" s="533">
        <v>108</v>
      </c>
    </row>
    <row r="21" spans="2:14" ht="21" customHeight="1">
      <c r="B21" s="17"/>
      <c r="C21" s="18" t="s">
        <v>38</v>
      </c>
      <c r="D21" s="19">
        <v>2</v>
      </c>
      <c r="E21" s="29"/>
      <c r="F21" s="29"/>
      <c r="G21" s="29"/>
      <c r="H21" s="29">
        <f t="shared" ref="H21:N21" si="5">SUM(H22)</f>
        <v>155</v>
      </c>
      <c r="I21" s="29">
        <f t="shared" si="5"/>
        <v>185</v>
      </c>
      <c r="J21" s="29">
        <f t="shared" si="5"/>
        <v>167</v>
      </c>
      <c r="K21" s="29">
        <f t="shared" si="5"/>
        <v>136</v>
      </c>
      <c r="L21" s="29">
        <f t="shared" si="5"/>
        <v>104</v>
      </c>
      <c r="M21" s="29">
        <f t="shared" si="5"/>
        <v>138</v>
      </c>
      <c r="N21" s="29">
        <f t="shared" si="5"/>
        <v>170</v>
      </c>
    </row>
    <row r="22" spans="2:14" ht="12">
      <c r="B22" s="17"/>
      <c r="C22" s="45"/>
      <c r="D22" s="32"/>
      <c r="E22" s="534"/>
      <c r="F22" s="534"/>
      <c r="G22" s="534"/>
      <c r="H22" s="534">
        <v>155</v>
      </c>
      <c r="I22" s="534">
        <v>185</v>
      </c>
      <c r="J22" s="534">
        <v>167</v>
      </c>
      <c r="K22" s="534">
        <v>136</v>
      </c>
      <c r="L22" s="534">
        <v>104</v>
      </c>
      <c r="M22" s="534">
        <v>138</v>
      </c>
      <c r="N22" s="534">
        <v>170</v>
      </c>
    </row>
    <row r="23" spans="2:14" ht="12">
      <c r="B23" s="46" t="s">
        <v>175</v>
      </c>
      <c r="C23" s="47"/>
      <c r="D23" s="48"/>
      <c r="E23" s="49" t="s">
        <v>207</v>
      </c>
      <c r="F23" s="49" t="s">
        <v>207</v>
      </c>
      <c r="G23" s="49" t="s">
        <v>207</v>
      </c>
      <c r="H23" s="49">
        <f t="shared" ref="H23:N23" si="6">SUM(H7,H18)</f>
        <v>882</v>
      </c>
      <c r="I23" s="49">
        <f t="shared" si="6"/>
        <v>859</v>
      </c>
      <c r="J23" s="49">
        <f t="shared" si="6"/>
        <v>918</v>
      </c>
      <c r="K23" s="49">
        <f t="shared" si="6"/>
        <v>894</v>
      </c>
      <c r="L23" s="49">
        <f t="shared" si="6"/>
        <v>1180</v>
      </c>
      <c r="M23" s="49">
        <f t="shared" si="6"/>
        <v>2165</v>
      </c>
      <c r="N23" s="49">
        <f t="shared" si="6"/>
        <v>2378</v>
      </c>
    </row>
    <row r="24" spans="2:14" ht="12">
      <c r="B24" s="17"/>
      <c r="C24" s="18" t="s">
        <v>37</v>
      </c>
      <c r="D24" s="50"/>
      <c r="E24" s="51"/>
      <c r="F24" s="51"/>
      <c r="G24" s="574"/>
      <c r="H24" s="51">
        <f t="shared" ref="H24:N24" si="7">SUM(H8,H19)</f>
        <v>65</v>
      </c>
      <c r="I24" s="51">
        <f t="shared" si="7"/>
        <v>68</v>
      </c>
      <c r="J24" s="51">
        <f t="shared" si="7"/>
        <v>95</v>
      </c>
      <c r="K24" s="51">
        <f t="shared" si="7"/>
        <v>145</v>
      </c>
      <c r="L24" s="51">
        <f t="shared" si="7"/>
        <v>206</v>
      </c>
      <c r="M24" s="51">
        <f t="shared" si="7"/>
        <v>290</v>
      </c>
      <c r="N24" s="51">
        <f t="shared" si="7"/>
        <v>316</v>
      </c>
    </row>
    <row r="25" spans="2:14" ht="12">
      <c r="B25" s="17"/>
      <c r="C25" s="45"/>
      <c r="D25" s="32"/>
      <c r="E25" s="52"/>
      <c r="F25" s="53"/>
      <c r="G25" s="54"/>
      <c r="H25" s="52"/>
      <c r="I25" s="53"/>
      <c r="J25" s="53"/>
      <c r="K25" s="53"/>
      <c r="L25" s="53"/>
      <c r="M25" s="54"/>
      <c r="N25" s="54"/>
    </row>
    <row r="26" spans="2:14" ht="12">
      <c r="B26" s="17"/>
      <c r="C26" s="18" t="s">
        <v>38</v>
      </c>
      <c r="D26" s="32"/>
      <c r="E26" s="55"/>
      <c r="F26" s="55"/>
      <c r="G26" s="55"/>
      <c r="H26" s="55">
        <f t="shared" ref="H26:N26" si="8">SUM(H13,H21)</f>
        <v>817</v>
      </c>
      <c r="I26" s="55">
        <f t="shared" si="8"/>
        <v>791</v>
      </c>
      <c r="J26" s="55">
        <f t="shared" si="8"/>
        <v>823</v>
      </c>
      <c r="K26" s="55">
        <f t="shared" si="8"/>
        <v>749</v>
      </c>
      <c r="L26" s="55">
        <f t="shared" si="8"/>
        <v>974</v>
      </c>
      <c r="M26" s="55">
        <f t="shared" si="8"/>
        <v>1875</v>
      </c>
      <c r="N26" s="55">
        <f t="shared" si="8"/>
        <v>2062</v>
      </c>
    </row>
    <row r="27" spans="2:14" ht="12">
      <c r="B27" s="56"/>
      <c r="C27" s="57"/>
      <c r="D27" s="58"/>
      <c r="E27" s="59"/>
      <c r="F27" s="60"/>
      <c r="G27" s="61"/>
      <c r="H27" s="60"/>
      <c r="I27" s="60"/>
      <c r="J27" s="60"/>
      <c r="K27" s="60"/>
      <c r="L27" s="60"/>
      <c r="M27" s="61"/>
      <c r="N27" s="61"/>
    </row>
    <row r="32" spans="2:14" customFormat="1" ht="12.75">
      <c r="B32" s="63" t="s">
        <v>205</v>
      </c>
      <c r="C32" s="63"/>
      <c r="D32" s="64"/>
      <c r="E32" s="8">
        <v>1965</v>
      </c>
      <c r="F32" s="7">
        <v>1970</v>
      </c>
      <c r="G32" s="9">
        <v>1975</v>
      </c>
      <c r="H32" s="7">
        <v>1980</v>
      </c>
      <c r="I32" s="7">
        <v>1985</v>
      </c>
      <c r="J32" s="7">
        <v>1990</v>
      </c>
      <c r="K32" s="7">
        <v>1995</v>
      </c>
      <c r="L32" s="7">
        <v>2000</v>
      </c>
      <c r="M32" s="9">
        <v>2005</v>
      </c>
      <c r="N32" s="7">
        <v>2010</v>
      </c>
    </row>
    <row r="33" spans="1:14" customFormat="1" ht="22">
      <c r="B33" s="65">
        <v>1</v>
      </c>
      <c r="C33" s="66" t="s">
        <v>206</v>
      </c>
      <c r="D33" s="67"/>
      <c r="E33" s="532" t="s">
        <v>207</v>
      </c>
      <c r="F33" s="532" t="s">
        <v>207</v>
      </c>
      <c r="G33" s="532" t="s">
        <v>207</v>
      </c>
      <c r="H33" s="532">
        <f t="shared" ref="H33:N33" si="9">+IF(H23=0,"-",H7/H23)</f>
        <v>0.77324263038548757</v>
      </c>
      <c r="I33" s="532">
        <f t="shared" si="9"/>
        <v>0.72875436554132711</v>
      </c>
      <c r="J33" s="532">
        <f t="shared" si="9"/>
        <v>0.75816993464052285</v>
      </c>
      <c r="K33" s="532">
        <f t="shared" si="9"/>
        <v>0.7651006711409396</v>
      </c>
      <c r="L33" s="532">
        <f t="shared" si="9"/>
        <v>0.85084745762711866</v>
      </c>
      <c r="M33" s="532">
        <f t="shared" si="9"/>
        <v>0.89330254041570434</v>
      </c>
      <c r="N33" s="532">
        <f t="shared" si="9"/>
        <v>0.88309503784693022</v>
      </c>
    </row>
    <row r="34" spans="1:14" customFormat="1" ht="13">
      <c r="B34" s="17"/>
      <c r="C34" s="68" t="s">
        <v>4</v>
      </c>
      <c r="D34" s="21"/>
      <c r="E34" s="532" t="s">
        <v>207</v>
      </c>
      <c r="F34" s="532" t="s">
        <v>207</v>
      </c>
      <c r="G34" s="532" t="s">
        <v>207</v>
      </c>
      <c r="H34" s="532" t="s">
        <v>207</v>
      </c>
      <c r="I34" s="532" t="s">
        <v>207</v>
      </c>
      <c r="J34" s="532" t="s">
        <v>207</v>
      </c>
      <c r="K34" s="532" t="s">
        <v>207</v>
      </c>
      <c r="L34" s="532" t="s">
        <v>207</v>
      </c>
      <c r="M34" s="532" t="s">
        <v>207</v>
      </c>
      <c r="N34" s="532">
        <f t="shared" ref="N34" si="10">+IF(N23=0,"-",(N9+N14)/N23)</f>
        <v>0.48317914213624896</v>
      </c>
    </row>
    <row r="35" spans="1:14" customFormat="1" ht="12.75" customHeight="1">
      <c r="B35" s="17"/>
      <c r="C35" s="68" t="s">
        <v>5</v>
      </c>
      <c r="D35" s="22"/>
      <c r="E35" s="532" t="s">
        <v>207</v>
      </c>
      <c r="F35" s="532" t="s">
        <v>207</v>
      </c>
      <c r="G35" s="532" t="s">
        <v>207</v>
      </c>
      <c r="H35" s="532" t="s">
        <v>207</v>
      </c>
      <c r="I35" s="532" t="s">
        <v>207</v>
      </c>
      <c r="J35" s="532" t="s">
        <v>207</v>
      </c>
      <c r="K35" s="532" t="s">
        <v>207</v>
      </c>
      <c r="L35" s="532" t="s">
        <v>207</v>
      </c>
      <c r="M35" s="532" t="s">
        <v>207</v>
      </c>
      <c r="N35" s="532">
        <f t="shared" ref="N35" si="11">+IF(N23=0,"-",(N10+N15)/N23)</f>
        <v>0.39991589571068126</v>
      </c>
    </row>
    <row r="36" spans="1:14" customFormat="1" ht="12.75" customHeight="1">
      <c r="B36" s="17"/>
      <c r="C36" s="20" t="s">
        <v>2</v>
      </c>
      <c r="D36" s="566"/>
      <c r="E36" s="532" t="s">
        <v>207</v>
      </c>
      <c r="F36" s="532" t="s">
        <v>207</v>
      </c>
      <c r="G36" s="532" t="s">
        <v>207</v>
      </c>
      <c r="H36" s="532" t="s">
        <v>207</v>
      </c>
      <c r="I36" s="532" t="s">
        <v>207</v>
      </c>
      <c r="J36" s="532" t="s">
        <v>207</v>
      </c>
      <c r="K36" s="532" t="s">
        <v>207</v>
      </c>
      <c r="L36" s="532">
        <f>+IF(L23=0,"-",(L11+L16)/L23)</f>
        <v>0.2593220338983051</v>
      </c>
      <c r="M36" s="532">
        <f>+IF(M23=0,"-",(M11+M16)/M23)</f>
        <v>0.19122401847575057</v>
      </c>
      <c r="N36" s="532" t="s">
        <v>207</v>
      </c>
    </row>
    <row r="37" spans="1:14" customFormat="1" ht="12.75" customHeight="1">
      <c r="B37" s="17"/>
      <c r="C37" s="20" t="s">
        <v>3</v>
      </c>
      <c r="D37" s="566"/>
      <c r="E37" s="532" t="s">
        <v>207</v>
      </c>
      <c r="F37" s="532" t="s">
        <v>207</v>
      </c>
      <c r="G37" s="532" t="s">
        <v>207</v>
      </c>
      <c r="H37" s="532" t="s">
        <v>207</v>
      </c>
      <c r="I37" s="532" t="s">
        <v>207</v>
      </c>
      <c r="J37" s="532" t="s">
        <v>207</v>
      </c>
      <c r="K37" s="532" t="s">
        <v>207</v>
      </c>
      <c r="L37" s="532">
        <f>+IF(L23=0,"-",(L12+L17)/L23)</f>
        <v>0.59152542372881356</v>
      </c>
      <c r="M37" s="532">
        <f>+IF(M23=0,"-",(M12+M17)/M23)</f>
        <v>0.70207852193995379</v>
      </c>
      <c r="N37" s="532" t="s">
        <v>207</v>
      </c>
    </row>
    <row r="38" spans="1:14" customFormat="1" ht="22">
      <c r="B38" s="65">
        <v>2</v>
      </c>
      <c r="C38" s="70" t="s">
        <v>208</v>
      </c>
      <c r="D38" s="71"/>
      <c r="E38" s="532" t="s">
        <v>207</v>
      </c>
      <c r="F38" s="532" t="s">
        <v>207</v>
      </c>
      <c r="G38" s="532" t="s">
        <v>207</v>
      </c>
      <c r="H38" s="532">
        <f t="shared" ref="H38:N38" si="12">+IF(H7=0,"-",H8/H7)</f>
        <v>2.932551319648094E-2</v>
      </c>
      <c r="I38" s="532">
        <f t="shared" si="12"/>
        <v>3.1948881789137379E-2</v>
      </c>
      <c r="J38" s="532">
        <f t="shared" si="12"/>
        <v>5.7471264367816091E-2</v>
      </c>
      <c r="K38" s="532">
        <f t="shared" si="12"/>
        <v>0.10380116959064327</v>
      </c>
      <c r="L38" s="532">
        <f t="shared" si="12"/>
        <v>0.13346613545816732</v>
      </c>
      <c r="M38" s="532">
        <f t="shared" si="12"/>
        <v>0.10186142709410548</v>
      </c>
      <c r="N38" s="532">
        <f t="shared" si="12"/>
        <v>9.9047619047619051E-2</v>
      </c>
    </row>
    <row r="39" spans="1:14" customFormat="1" ht="13">
      <c r="B39" s="17"/>
      <c r="C39" s="20" t="s">
        <v>4</v>
      </c>
      <c r="D39" s="21"/>
      <c r="E39" s="532" t="s">
        <v>207</v>
      </c>
      <c r="F39" s="532" t="s">
        <v>207</v>
      </c>
      <c r="G39" s="532" t="s">
        <v>207</v>
      </c>
      <c r="H39" s="532" t="s">
        <v>207</v>
      </c>
      <c r="I39" s="532" t="s">
        <v>207</v>
      </c>
      <c r="J39" s="532" t="s">
        <v>207</v>
      </c>
      <c r="K39" s="532" t="s">
        <v>207</v>
      </c>
      <c r="L39" s="532" t="s">
        <v>207</v>
      </c>
      <c r="M39" s="532" t="s">
        <v>207</v>
      </c>
      <c r="N39" s="532">
        <f>+IF(N7=0,"-",N9/N7)</f>
        <v>7.7142857142857138E-2</v>
      </c>
    </row>
    <row r="40" spans="1:14" customFormat="1" ht="12.75" customHeight="1">
      <c r="B40" s="17"/>
      <c r="C40" s="20" t="s">
        <v>5</v>
      </c>
      <c r="D40" s="22"/>
      <c r="E40" s="532" t="s">
        <v>207</v>
      </c>
      <c r="F40" s="532" t="s">
        <v>207</v>
      </c>
      <c r="G40" s="575" t="s">
        <v>207</v>
      </c>
      <c r="H40" s="532" t="s">
        <v>207</v>
      </c>
      <c r="I40" s="532" t="s">
        <v>207</v>
      </c>
      <c r="J40" s="532" t="s">
        <v>207</v>
      </c>
      <c r="K40" s="532" t="s">
        <v>207</v>
      </c>
      <c r="L40" s="532" t="s">
        <v>207</v>
      </c>
      <c r="M40" s="532" t="s">
        <v>207</v>
      </c>
      <c r="N40" s="532">
        <f>+IF(N8=0,"-",N10/N7)</f>
        <v>2.1904761904761906E-2</v>
      </c>
    </row>
    <row r="41" spans="1:14" customFormat="1" ht="12.75" customHeight="1">
      <c r="B41" s="17"/>
      <c r="C41" s="20" t="s">
        <v>2</v>
      </c>
      <c r="D41" s="566"/>
      <c r="E41" s="532" t="s">
        <v>207</v>
      </c>
      <c r="F41" s="532" t="s">
        <v>207</v>
      </c>
      <c r="G41" s="532" t="s">
        <v>207</v>
      </c>
      <c r="H41" s="532" t="s">
        <v>207</v>
      </c>
      <c r="I41" s="532" t="s">
        <v>207</v>
      </c>
      <c r="J41" s="532" t="s">
        <v>207</v>
      </c>
      <c r="K41" s="532" t="s">
        <v>207</v>
      </c>
      <c r="L41" s="532">
        <f>+IF(L7=0,"-",L11/L7)</f>
        <v>7.4701195219123509E-2</v>
      </c>
      <c r="M41" s="532">
        <f>+IF(M7=0,"-",M11/M7)</f>
        <v>5.6876938986556359E-2</v>
      </c>
      <c r="N41" s="532" t="s">
        <v>207</v>
      </c>
    </row>
    <row r="42" spans="1:14" customFormat="1" ht="12.75" customHeight="1">
      <c r="B42" s="17"/>
      <c r="C42" s="20" t="s">
        <v>3</v>
      </c>
      <c r="D42" s="566"/>
      <c r="E42" s="532" t="s">
        <v>207</v>
      </c>
      <c r="F42" s="532" t="s">
        <v>207</v>
      </c>
      <c r="G42" s="532" t="s">
        <v>207</v>
      </c>
      <c r="H42" s="532" t="s">
        <v>207</v>
      </c>
      <c r="I42" s="532" t="s">
        <v>207</v>
      </c>
      <c r="J42" s="532" t="s">
        <v>207</v>
      </c>
      <c r="K42" s="532" t="s">
        <v>207</v>
      </c>
      <c r="L42" s="532">
        <f>+IF(L7=0,"-",L12/L7)</f>
        <v>5.8764940239043828E-2</v>
      </c>
      <c r="M42" s="532">
        <f>+IF(M7=0,"-",M12/M7)</f>
        <v>4.4984488107549118E-2</v>
      </c>
      <c r="N42" s="532" t="s">
        <v>207</v>
      </c>
    </row>
    <row r="43" spans="1:14" customFormat="1" ht="22">
      <c r="B43" s="65">
        <v>3</v>
      </c>
      <c r="C43" s="70" t="s">
        <v>209</v>
      </c>
      <c r="D43" s="71"/>
      <c r="E43" s="532" t="s">
        <v>207</v>
      </c>
      <c r="F43" s="532" t="s">
        <v>207</v>
      </c>
      <c r="G43" s="532" t="s">
        <v>207</v>
      </c>
      <c r="H43" s="532">
        <f t="shared" ref="H43:N43" si="13">+IF(H24=0,"-",H8/H24)</f>
        <v>0.30769230769230771</v>
      </c>
      <c r="I43" s="532">
        <f t="shared" si="13"/>
        <v>0.29411764705882354</v>
      </c>
      <c r="J43" s="532">
        <f t="shared" si="13"/>
        <v>0.42105263157894735</v>
      </c>
      <c r="K43" s="532">
        <f t="shared" si="13"/>
        <v>0.48965517241379308</v>
      </c>
      <c r="L43" s="532">
        <f t="shared" si="13"/>
        <v>0.65048543689320393</v>
      </c>
      <c r="M43" s="532">
        <f t="shared" si="13"/>
        <v>0.67931034482758623</v>
      </c>
      <c r="N43" s="532">
        <f t="shared" si="13"/>
        <v>0.65822784810126578</v>
      </c>
    </row>
    <row r="44" spans="1:14" customFormat="1" ht="13">
      <c r="B44" s="17"/>
      <c r="C44" s="20" t="s">
        <v>4</v>
      </c>
      <c r="D44" s="21"/>
      <c r="E44" s="532" t="s">
        <v>207</v>
      </c>
      <c r="F44" s="532" t="s">
        <v>207</v>
      </c>
      <c r="G44" s="532" t="s">
        <v>207</v>
      </c>
      <c r="H44" s="532" t="s">
        <v>207</v>
      </c>
      <c r="I44" s="532" t="s">
        <v>207</v>
      </c>
      <c r="J44" s="532" t="s">
        <v>207</v>
      </c>
      <c r="K44" s="532" t="s">
        <v>207</v>
      </c>
      <c r="L44" s="532" t="s">
        <v>207</v>
      </c>
      <c r="M44" s="532" t="s">
        <v>207</v>
      </c>
      <c r="N44" s="532">
        <f t="shared" ref="N44" si="14">+IF(N24=0,"-",N9/N24)</f>
        <v>0.51265822784810122</v>
      </c>
    </row>
    <row r="45" spans="1:14" customFormat="1" ht="15">
      <c r="B45" s="17"/>
      <c r="C45" s="20" t="s">
        <v>5</v>
      </c>
      <c r="D45" s="566"/>
      <c r="E45" s="532" t="s">
        <v>207</v>
      </c>
      <c r="F45" s="532" t="s">
        <v>207</v>
      </c>
      <c r="G45" s="532" t="s">
        <v>207</v>
      </c>
      <c r="H45" s="532" t="s">
        <v>207</v>
      </c>
      <c r="I45" s="532" t="s">
        <v>207</v>
      </c>
      <c r="J45" s="532" t="s">
        <v>207</v>
      </c>
      <c r="K45" s="532" t="s">
        <v>207</v>
      </c>
      <c r="L45" s="532" t="s">
        <v>207</v>
      </c>
      <c r="M45" s="532" t="s">
        <v>207</v>
      </c>
      <c r="N45" s="532">
        <f>+IF(N24=0,"-",N10/N24)</f>
        <v>0.14556962025316456</v>
      </c>
    </row>
    <row r="46" spans="1:14" customFormat="1" ht="13">
      <c r="B46" s="17"/>
      <c r="C46" s="20" t="s">
        <v>2</v>
      </c>
      <c r="D46" s="572"/>
      <c r="E46" s="532" t="s">
        <v>207</v>
      </c>
      <c r="F46" s="532" t="s">
        <v>207</v>
      </c>
      <c r="G46" s="532" t="s">
        <v>207</v>
      </c>
      <c r="H46" s="532" t="s">
        <v>207</v>
      </c>
      <c r="I46" s="532" t="s">
        <v>207</v>
      </c>
      <c r="J46" s="532" t="s">
        <v>207</v>
      </c>
      <c r="K46" s="532" t="s">
        <v>207</v>
      </c>
      <c r="L46" s="532">
        <f>+IF(L24=0,"-",L11/L24)</f>
        <v>0.36407766990291263</v>
      </c>
      <c r="M46" s="532">
        <f>+IF(M24=0,"-",M11/M24)</f>
        <v>0.37931034482758619</v>
      </c>
      <c r="N46" s="532" t="s">
        <v>207</v>
      </c>
    </row>
    <row r="47" spans="1:14" customFormat="1" ht="10.5" customHeight="1">
      <c r="B47" s="56"/>
      <c r="C47" s="20" t="s">
        <v>3</v>
      </c>
      <c r="D47" s="72"/>
      <c r="E47" s="532" t="s">
        <v>207</v>
      </c>
      <c r="F47" s="532" t="s">
        <v>207</v>
      </c>
      <c r="G47" s="532" t="s">
        <v>207</v>
      </c>
      <c r="H47" s="532" t="s">
        <v>207</v>
      </c>
      <c r="I47" s="532" t="s">
        <v>207</v>
      </c>
      <c r="J47" s="532" t="s">
        <v>207</v>
      </c>
      <c r="K47" s="532" t="s">
        <v>207</v>
      </c>
      <c r="L47" s="532">
        <f>+IF(L24=0,"-",L12/L24)</f>
        <v>0.28640776699029125</v>
      </c>
      <c r="M47" s="532">
        <f>+IF(M24=0,"-",M12/M24)</f>
        <v>0.3</v>
      </c>
      <c r="N47" s="532" t="s">
        <v>207</v>
      </c>
    </row>
    <row r="48" spans="1:14" customFormat="1" ht="13">
      <c r="A48" s="73"/>
      <c r="B48" s="74"/>
      <c r="C48" s="1"/>
      <c r="D48" s="2"/>
      <c r="E48" s="2"/>
      <c r="F48" s="2"/>
      <c r="G48" s="2"/>
      <c r="H48" s="2"/>
      <c r="I48" s="2"/>
      <c r="J48" s="2"/>
      <c r="K48" s="2"/>
      <c r="L48" s="2"/>
      <c r="M48" s="2"/>
      <c r="N48" s="3"/>
    </row>
    <row r="49" spans="2:14" ht="12.75">
      <c r="B49" s="75"/>
      <c r="C49" s="75" t="s">
        <v>33</v>
      </c>
    </row>
    <row r="51" spans="2:14">
      <c r="B51" s="76" t="s">
        <v>210</v>
      </c>
      <c r="C51" s="77"/>
      <c r="D51" s="78"/>
      <c r="E51" s="78"/>
      <c r="F51" s="78"/>
      <c r="G51" s="78"/>
      <c r="H51" s="78"/>
      <c r="I51" s="78"/>
      <c r="J51" s="78"/>
      <c r="K51" s="78"/>
      <c r="L51" s="78"/>
      <c r="M51" s="79"/>
    </row>
    <row r="52" spans="2:14" ht="12" customHeight="1">
      <c r="B52" s="80" t="s">
        <v>211</v>
      </c>
      <c r="C52" s="81" t="s">
        <v>212</v>
      </c>
      <c r="D52" s="82"/>
      <c r="E52" s="82"/>
      <c r="F52" s="82"/>
      <c r="G52" s="82"/>
      <c r="H52" s="82"/>
      <c r="I52" s="82"/>
      <c r="J52" s="82"/>
      <c r="K52" s="82"/>
      <c r="L52" s="82"/>
      <c r="M52" s="83"/>
    </row>
    <row r="53" spans="2:14" s="84" customFormat="1" ht="13.5" customHeight="1">
      <c r="B53" s="85">
        <v>1</v>
      </c>
      <c r="C53" s="582" t="s">
        <v>47</v>
      </c>
      <c r="D53" s="583"/>
      <c r="E53" s="583"/>
      <c r="F53" s="583"/>
      <c r="G53" s="583"/>
      <c r="H53" s="583"/>
      <c r="I53" s="583"/>
      <c r="J53" s="583"/>
      <c r="K53" s="583"/>
      <c r="L53" s="583"/>
      <c r="M53" s="584"/>
      <c r="N53" s="86"/>
    </row>
    <row r="54" spans="2:14" s="84" customFormat="1" ht="27.75" customHeight="1">
      <c r="B54" s="87">
        <v>2</v>
      </c>
      <c r="C54" s="577" t="s">
        <v>1</v>
      </c>
      <c r="D54" s="578"/>
      <c r="E54" s="578"/>
      <c r="F54" s="578"/>
      <c r="G54" s="578"/>
      <c r="H54" s="578"/>
      <c r="I54" s="578"/>
      <c r="J54" s="578"/>
      <c r="K54" s="578"/>
      <c r="L54" s="578"/>
      <c r="M54" s="579"/>
      <c r="N54" s="86"/>
    </row>
    <row r="55" spans="2:14" s="84" customFormat="1" ht="14.25" customHeight="1">
      <c r="B55" s="87"/>
      <c r="C55" s="577"/>
      <c r="D55" s="578"/>
      <c r="E55" s="578"/>
      <c r="F55" s="578"/>
      <c r="G55" s="578"/>
      <c r="H55" s="578"/>
      <c r="I55" s="578"/>
      <c r="J55" s="578"/>
      <c r="K55" s="578"/>
      <c r="L55" s="578"/>
      <c r="M55" s="579"/>
      <c r="N55" s="86"/>
    </row>
    <row r="56" spans="2:14" s="84" customFormat="1" ht="14.25" customHeight="1">
      <c r="B56" s="87"/>
      <c r="C56" s="585"/>
      <c r="D56" s="586"/>
      <c r="E56" s="586"/>
      <c r="F56" s="586"/>
      <c r="G56" s="586"/>
      <c r="H56" s="586"/>
      <c r="I56" s="586"/>
      <c r="J56" s="586"/>
      <c r="K56" s="586"/>
      <c r="L56" s="586"/>
      <c r="M56" s="587"/>
      <c r="N56" s="86"/>
    </row>
    <row r="57" spans="2:14" s="84" customFormat="1" ht="13.5" customHeight="1">
      <c r="B57" s="87"/>
      <c r="C57" s="577"/>
      <c r="D57" s="578"/>
      <c r="E57" s="578"/>
      <c r="F57" s="578"/>
      <c r="G57" s="578"/>
      <c r="H57" s="578"/>
      <c r="I57" s="578"/>
      <c r="J57" s="578"/>
      <c r="K57" s="578"/>
      <c r="L57" s="578"/>
      <c r="M57" s="579"/>
      <c r="N57" s="86"/>
    </row>
    <row r="58" spans="2:14" s="84" customFormat="1" ht="25.5" customHeight="1">
      <c r="B58" s="87"/>
      <c r="C58" s="577"/>
      <c r="D58" s="578"/>
      <c r="E58" s="578"/>
      <c r="F58" s="578"/>
      <c r="G58" s="578"/>
      <c r="H58" s="578"/>
      <c r="I58" s="578"/>
      <c r="J58" s="578"/>
      <c r="K58" s="578"/>
      <c r="L58" s="578"/>
      <c r="M58" s="579"/>
      <c r="N58" s="86"/>
    </row>
    <row r="59" spans="2:14" s="84" customFormat="1" ht="18" customHeight="1">
      <c r="B59" s="88"/>
      <c r="C59" s="89"/>
      <c r="D59" s="90"/>
      <c r="E59" s="90"/>
      <c r="F59" s="90"/>
      <c r="G59" s="90"/>
      <c r="H59" s="90"/>
      <c r="I59" s="90"/>
      <c r="J59" s="90"/>
      <c r="K59" s="90"/>
      <c r="L59" s="90"/>
      <c r="M59" s="91"/>
      <c r="N59" s="86"/>
    </row>
    <row r="60" spans="2:14" s="84" customFormat="1" ht="18" customHeight="1">
      <c r="B60" s="92"/>
      <c r="N60" s="86"/>
    </row>
  </sheetData>
  <mergeCells count="7">
    <mergeCell ref="C57:M57"/>
    <mergeCell ref="C58:M58"/>
    <mergeCell ref="B4:N4"/>
    <mergeCell ref="C53:M53"/>
    <mergeCell ref="C54:M54"/>
    <mergeCell ref="C55:M55"/>
    <mergeCell ref="C56:M56"/>
  </mergeCells>
  <phoneticPr fontId="19" type="noConversion"/>
  <hyperlinks>
    <hyperlink ref="C49" location="'List%20of%20Private%20Institutions'!A1" display="List of Private Institutions"/>
  </hyperlinks>
  <pageMargins left="0.45" right="0.51" top="0.46" bottom="0.28999999999999998" header="0" footer="0"/>
  <headerFooter alignWithMargins="0"/>
  <drawing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3:N462"/>
  <sheetViews>
    <sheetView workbookViewId="0">
      <selection activeCell="B1" sqref="B1"/>
    </sheetView>
  </sheetViews>
  <sheetFormatPr baseColWidth="10" defaultColWidth="11.5" defaultRowHeight="13"/>
  <cols>
    <col min="1" max="1" width="1.5" style="73" customWidth="1"/>
    <col min="2" max="2" width="6.33203125" style="73" customWidth="1"/>
    <col min="3" max="3" width="45.5" style="73" bestFit="1" customWidth="1"/>
    <col min="4" max="4" width="6.5" style="105" customWidth="1"/>
    <col min="5" max="5" width="10.1640625" style="73" bestFit="1" customWidth="1"/>
    <col min="6" max="6" width="11.33203125" style="73" customWidth="1"/>
    <col min="7" max="7" width="10.33203125" style="73" customWidth="1"/>
    <col min="8" max="8" width="10" style="73" customWidth="1"/>
    <col min="9" max="9" width="10.1640625" customWidth="1"/>
    <col min="10" max="10" width="10.5" customWidth="1"/>
    <col min="11" max="11" width="10.33203125" customWidth="1"/>
    <col min="12" max="12" width="10" customWidth="1"/>
    <col min="13" max="13" width="9.83203125" customWidth="1"/>
    <col min="14" max="14" width="11" customWidth="1"/>
  </cols>
  <sheetData>
    <row r="3" spans="1:14" ht="16">
      <c r="B3" s="588" t="s">
        <v>66</v>
      </c>
      <c r="C3" s="589"/>
      <c r="D3" s="589"/>
      <c r="E3" s="589"/>
      <c r="F3" s="589"/>
      <c r="G3" s="589"/>
      <c r="H3" s="589"/>
      <c r="I3" s="589"/>
      <c r="J3" s="589"/>
      <c r="K3" s="589"/>
      <c r="L3" s="589"/>
      <c r="M3" s="589"/>
      <c r="N3" s="589"/>
    </row>
    <row r="4" spans="1:14">
      <c r="B4" s="1"/>
      <c r="C4" s="1"/>
      <c r="D4" s="2"/>
      <c r="E4" s="2"/>
      <c r="F4" s="2"/>
      <c r="G4" s="2"/>
      <c r="H4" s="2"/>
      <c r="I4" s="2"/>
      <c r="J4" s="2"/>
      <c r="K4" s="2"/>
      <c r="L4" s="2"/>
      <c r="M4" s="2"/>
    </row>
    <row r="5" spans="1:14" ht="14" thickBot="1">
      <c r="B5" s="96" t="s">
        <v>201</v>
      </c>
      <c r="C5" s="97"/>
      <c r="D5" s="98" t="s">
        <v>202</v>
      </c>
      <c r="E5" s="8">
        <v>1955</v>
      </c>
      <c r="F5" s="7">
        <v>1965</v>
      </c>
      <c r="G5" s="9">
        <v>1975</v>
      </c>
      <c r="H5" s="7">
        <v>1980</v>
      </c>
      <c r="I5" s="7">
        <v>1985</v>
      </c>
      <c r="J5" s="7">
        <v>1990</v>
      </c>
      <c r="K5" s="7">
        <v>1995</v>
      </c>
      <c r="L5" s="7">
        <v>2000</v>
      </c>
      <c r="M5" s="9">
        <v>2005</v>
      </c>
      <c r="N5" s="7">
        <v>2010</v>
      </c>
    </row>
    <row r="6" spans="1:14" s="103" customFormat="1">
      <c r="A6" s="101"/>
      <c r="B6" s="10" t="s">
        <v>238</v>
      </c>
      <c r="C6" s="375"/>
      <c r="D6" s="102">
        <v>1</v>
      </c>
      <c r="E6" s="14">
        <v>33364</v>
      </c>
      <c r="F6" s="14">
        <v>68194</v>
      </c>
      <c r="G6" s="14">
        <v>700571</v>
      </c>
      <c r="H6" s="14">
        <f t="shared" ref="H6:K6" si="0">SUM(H7,H12)</f>
        <v>885054</v>
      </c>
      <c r="I6" s="14">
        <f t="shared" si="0"/>
        <v>810929</v>
      </c>
      <c r="J6" s="14">
        <f t="shared" si="0"/>
        <v>961455</v>
      </c>
      <c r="K6" s="14">
        <f t="shared" si="0"/>
        <v>1059163</v>
      </c>
      <c r="L6" s="14">
        <f t="shared" ref="L6:N6" si="1">SUM(L7,L12)</f>
        <v>1807219</v>
      </c>
      <c r="M6" s="14" t="s">
        <v>207</v>
      </c>
      <c r="N6" s="14">
        <f t="shared" si="1"/>
        <v>4764062</v>
      </c>
    </row>
    <row r="7" spans="1:14">
      <c r="B7" s="17"/>
      <c r="C7" s="104" t="s">
        <v>37</v>
      </c>
      <c r="D7" s="19"/>
      <c r="E7" s="95"/>
      <c r="F7" s="95"/>
      <c r="G7" s="95"/>
      <c r="H7" s="95">
        <v>248359</v>
      </c>
      <c r="I7" s="95">
        <v>238020</v>
      </c>
      <c r="J7" s="95">
        <v>370245</v>
      </c>
      <c r="K7" s="95">
        <v>529353</v>
      </c>
      <c r="L7" s="95">
        <f>SUM(L8:L11)</f>
        <v>1266884</v>
      </c>
      <c r="M7" s="95"/>
      <c r="N7" s="95">
        <f>SUM(N8:N11)</f>
        <v>2868232</v>
      </c>
    </row>
    <row r="8" spans="1:14" s="107" customFormat="1">
      <c r="A8" s="73"/>
      <c r="B8" s="17"/>
      <c r="C8" s="20" t="s">
        <v>4</v>
      </c>
      <c r="D8" s="105"/>
      <c r="E8" s="106"/>
      <c r="F8" s="565"/>
      <c r="G8" s="565"/>
      <c r="H8" s="565"/>
      <c r="I8" s="565"/>
      <c r="J8" s="565"/>
      <c r="K8" s="565"/>
      <c r="L8" s="109"/>
      <c r="M8" s="109"/>
      <c r="N8" s="378">
        <v>1952210</v>
      </c>
    </row>
    <row r="9" spans="1:14" s="107" customFormat="1" ht="12.75" customHeight="1">
      <c r="A9" s="73"/>
      <c r="B9" s="17"/>
      <c r="C9" s="20" t="s">
        <v>5</v>
      </c>
      <c r="D9" s="22"/>
      <c r="E9" s="108"/>
      <c r="F9" s="565"/>
      <c r="G9" s="565"/>
      <c r="H9" s="565"/>
      <c r="I9" s="565"/>
      <c r="J9" s="565"/>
      <c r="K9" s="565"/>
      <c r="L9" s="109"/>
      <c r="M9" s="109"/>
      <c r="N9" s="378">
        <v>916022</v>
      </c>
    </row>
    <row r="10" spans="1:14" s="107" customFormat="1" ht="12.75" customHeight="1">
      <c r="A10" s="73"/>
      <c r="B10" s="17"/>
      <c r="C10" s="20" t="s">
        <v>2</v>
      </c>
      <c r="D10" s="22"/>
      <c r="E10" s="565"/>
      <c r="F10" s="565"/>
      <c r="G10" s="565"/>
      <c r="H10" s="565"/>
      <c r="I10" s="565"/>
      <c r="J10" s="565"/>
      <c r="K10" s="565"/>
      <c r="L10" s="109">
        <v>773444</v>
      </c>
      <c r="M10" s="109"/>
      <c r="N10" s="378"/>
    </row>
    <row r="11" spans="1:14" s="107" customFormat="1" ht="15">
      <c r="A11" s="73"/>
      <c r="B11" s="17"/>
      <c r="C11" s="20" t="s">
        <v>3</v>
      </c>
      <c r="D11" s="22"/>
      <c r="E11" s="112"/>
      <c r="F11" s="565"/>
      <c r="G11" s="565"/>
      <c r="H11" s="565"/>
      <c r="I11" s="565"/>
      <c r="J11" s="565"/>
      <c r="K11" s="565"/>
      <c r="L11" s="109">
        <v>493440</v>
      </c>
      <c r="M11" s="109"/>
      <c r="N11" s="379"/>
    </row>
    <row r="12" spans="1:14" s="107" customFormat="1" ht="15">
      <c r="A12" s="73"/>
      <c r="B12" s="17"/>
      <c r="C12" s="18" t="s">
        <v>38</v>
      </c>
      <c r="D12" s="22"/>
      <c r="E12" s="115"/>
      <c r="F12" s="115"/>
      <c r="G12" s="115"/>
      <c r="H12" s="115">
        <v>636695</v>
      </c>
      <c r="I12" s="115">
        <v>572909</v>
      </c>
      <c r="J12" s="115">
        <v>591210</v>
      </c>
      <c r="K12" s="115">
        <v>529810</v>
      </c>
      <c r="L12" s="115">
        <f>SUM(L13:L16)</f>
        <v>540335</v>
      </c>
      <c r="M12" s="115"/>
      <c r="N12" s="115">
        <f>SUM(N13:N16)</f>
        <v>1895830</v>
      </c>
    </row>
    <row r="13" spans="1:14" s="107" customFormat="1" ht="12.75" customHeight="1">
      <c r="A13" s="73"/>
      <c r="B13" s="17"/>
      <c r="C13" s="20" t="s">
        <v>4</v>
      </c>
      <c r="D13" s="22"/>
      <c r="E13" s="119"/>
      <c r="F13" s="119"/>
      <c r="G13" s="119"/>
      <c r="H13" s="119"/>
      <c r="I13" s="119"/>
      <c r="J13" s="119"/>
      <c r="K13" s="119"/>
      <c r="L13" s="119"/>
      <c r="M13" s="119"/>
      <c r="N13" s="119">
        <v>745379</v>
      </c>
    </row>
    <row r="14" spans="1:14" s="107" customFormat="1" ht="12" customHeight="1">
      <c r="A14" s="73"/>
      <c r="B14" s="17"/>
      <c r="C14" s="20" t="s">
        <v>5</v>
      </c>
      <c r="D14" s="22"/>
      <c r="E14" s="119"/>
      <c r="F14" s="119"/>
      <c r="G14" s="119"/>
      <c r="H14" s="119"/>
      <c r="I14" s="119"/>
      <c r="J14" s="119"/>
      <c r="K14" s="119"/>
      <c r="L14" s="119"/>
      <c r="M14" s="119"/>
      <c r="N14" s="119">
        <v>1150451</v>
      </c>
    </row>
    <row r="15" spans="1:14" s="107" customFormat="1" ht="12" customHeight="1">
      <c r="A15" s="73"/>
      <c r="B15" s="17"/>
      <c r="C15" s="20" t="s">
        <v>2</v>
      </c>
      <c r="D15" s="22"/>
      <c r="E15" s="119"/>
      <c r="F15" s="119"/>
      <c r="G15" s="119"/>
      <c r="H15" s="119"/>
      <c r="I15" s="119"/>
      <c r="J15" s="119"/>
      <c r="K15" s="119"/>
      <c r="L15" s="119">
        <v>153220</v>
      </c>
      <c r="M15" s="119"/>
      <c r="N15" s="119"/>
    </row>
    <row r="16" spans="1:14" s="103" customFormat="1">
      <c r="A16" s="101"/>
      <c r="B16" s="17"/>
      <c r="C16" s="20" t="s">
        <v>3</v>
      </c>
      <c r="D16" s="120"/>
      <c r="E16" s="119"/>
      <c r="F16" s="119"/>
      <c r="G16" s="119"/>
      <c r="H16" s="119"/>
      <c r="I16" s="119"/>
      <c r="J16" s="119"/>
      <c r="K16" s="119"/>
      <c r="L16" s="119">
        <v>387115</v>
      </c>
      <c r="M16" s="119"/>
      <c r="N16" s="119"/>
    </row>
    <row r="17" spans="1:14">
      <c r="B17" s="38" t="s">
        <v>174</v>
      </c>
      <c r="C17" s="376"/>
      <c r="D17" s="125"/>
      <c r="E17" s="42">
        <v>40211</v>
      </c>
      <c r="F17" s="42">
        <v>87587</v>
      </c>
      <c r="G17" s="42">
        <v>632377</v>
      </c>
      <c r="H17" s="42">
        <f t="shared" ref="H17:K17" si="2">SUM(H18,H20)</f>
        <v>492232</v>
      </c>
      <c r="I17" s="42">
        <f t="shared" si="2"/>
        <v>556680</v>
      </c>
      <c r="J17" s="42">
        <f t="shared" si="2"/>
        <v>578625</v>
      </c>
      <c r="K17" s="42">
        <f t="shared" si="2"/>
        <v>700540</v>
      </c>
      <c r="L17" s="42">
        <f t="shared" ref="L17:N17" si="3">SUM(L18,L20)</f>
        <v>887026</v>
      </c>
      <c r="M17" s="42" t="s">
        <v>207</v>
      </c>
      <c r="N17" s="42">
        <f t="shared" si="3"/>
        <v>1643671</v>
      </c>
    </row>
    <row r="18" spans="1:14">
      <c r="B18" s="17"/>
      <c r="C18" s="104" t="s">
        <v>37</v>
      </c>
      <c r="D18" s="120"/>
      <c r="E18" s="95"/>
      <c r="F18" s="95"/>
      <c r="G18" s="95"/>
      <c r="H18" s="95">
        <f t="shared" ref="H18:K18" si="4">H19</f>
        <v>403841</v>
      </c>
      <c r="I18" s="95">
        <f t="shared" si="4"/>
        <v>433957</v>
      </c>
      <c r="J18" s="95">
        <f t="shared" si="4"/>
        <v>454382</v>
      </c>
      <c r="K18" s="95">
        <f t="shared" si="4"/>
        <v>598579</v>
      </c>
      <c r="L18" s="95">
        <f t="shared" ref="L18:N18" si="5">L19</f>
        <v>784784</v>
      </c>
      <c r="M18" s="95"/>
      <c r="N18" s="95">
        <f t="shared" si="5"/>
        <v>1450048</v>
      </c>
    </row>
    <row r="19" spans="1:14">
      <c r="B19" s="17"/>
      <c r="C19" s="45"/>
      <c r="D19" s="120"/>
      <c r="E19" s="565"/>
      <c r="F19" s="565"/>
      <c r="G19" s="565"/>
      <c r="H19" s="565">
        <v>403841</v>
      </c>
      <c r="I19" s="565">
        <v>433957</v>
      </c>
      <c r="J19" s="565">
        <v>454382</v>
      </c>
      <c r="K19" s="565">
        <v>598579</v>
      </c>
      <c r="L19" s="535">
        <v>784784</v>
      </c>
      <c r="M19" s="94"/>
      <c r="N19" s="378">
        <v>1450048</v>
      </c>
    </row>
    <row r="20" spans="1:14">
      <c r="B20" s="17"/>
      <c r="C20" s="18" t="s">
        <v>38</v>
      </c>
      <c r="D20" s="120"/>
      <c r="E20" s="95"/>
      <c r="F20" s="95"/>
      <c r="G20" s="95"/>
      <c r="H20" s="95">
        <f t="shared" ref="H20:K20" si="6">H21</f>
        <v>88391</v>
      </c>
      <c r="I20" s="95">
        <f t="shared" si="6"/>
        <v>122723</v>
      </c>
      <c r="J20" s="95">
        <f t="shared" si="6"/>
        <v>124243</v>
      </c>
      <c r="K20" s="95">
        <f t="shared" si="6"/>
        <v>101961</v>
      </c>
      <c r="L20" s="95">
        <f t="shared" ref="L20:N20" si="7">L21</f>
        <v>102242</v>
      </c>
      <c r="M20" s="95"/>
      <c r="N20" s="95">
        <f t="shared" si="7"/>
        <v>193623</v>
      </c>
    </row>
    <row r="21" spans="1:14">
      <c r="B21" s="17"/>
      <c r="C21" s="45"/>
      <c r="D21" s="120"/>
      <c r="E21" s="565"/>
      <c r="F21" s="565"/>
      <c r="G21" s="565"/>
      <c r="H21" s="565">
        <v>88391</v>
      </c>
      <c r="I21" s="565">
        <v>122723</v>
      </c>
      <c r="J21" s="565">
        <v>124243</v>
      </c>
      <c r="K21" s="565">
        <v>101961</v>
      </c>
      <c r="L21" s="116">
        <v>102242</v>
      </c>
      <c r="M21" s="118"/>
      <c r="N21" s="378">
        <v>193623</v>
      </c>
    </row>
    <row r="22" spans="1:14">
      <c r="B22" s="127" t="s">
        <v>175</v>
      </c>
      <c r="C22" s="376"/>
      <c r="D22" s="128"/>
      <c r="E22" s="129">
        <f>SUM(E17,E6)</f>
        <v>73575</v>
      </c>
      <c r="F22" s="129">
        <f t="shared" ref="F22:N22" si="8">SUM(F17,F6)</f>
        <v>155781</v>
      </c>
      <c r="G22" s="129">
        <f t="shared" si="8"/>
        <v>1332948</v>
      </c>
      <c r="H22" s="129">
        <f t="shared" si="8"/>
        <v>1377286</v>
      </c>
      <c r="I22" s="129">
        <f t="shared" si="8"/>
        <v>1367609</v>
      </c>
      <c r="J22" s="129">
        <f t="shared" si="8"/>
        <v>1540080</v>
      </c>
      <c r="K22" s="129">
        <f t="shared" si="8"/>
        <v>1759703</v>
      </c>
      <c r="L22" s="129">
        <f t="shared" si="8"/>
        <v>2694245</v>
      </c>
      <c r="M22" s="129" t="s">
        <v>207</v>
      </c>
      <c r="N22" s="129">
        <f t="shared" si="8"/>
        <v>6407733</v>
      </c>
    </row>
    <row r="23" spans="1:14" ht="14.25" customHeight="1">
      <c r="B23" s="130"/>
      <c r="C23" s="104" t="s">
        <v>37</v>
      </c>
      <c r="D23" s="131"/>
      <c r="E23" s="132"/>
      <c r="F23" s="132"/>
      <c r="G23" s="132"/>
      <c r="H23" s="132">
        <f t="shared" ref="H23:K23" si="9">SUM(H7,H18)</f>
        <v>652200</v>
      </c>
      <c r="I23" s="132">
        <f t="shared" si="9"/>
        <v>671977</v>
      </c>
      <c r="J23" s="132">
        <f t="shared" si="9"/>
        <v>824627</v>
      </c>
      <c r="K23" s="132">
        <f t="shared" si="9"/>
        <v>1127932</v>
      </c>
      <c r="L23" s="132">
        <f t="shared" ref="L23:N23" si="10">SUM(L7,L18)</f>
        <v>2051668</v>
      </c>
      <c r="M23" s="132"/>
      <c r="N23" s="132">
        <f t="shared" si="10"/>
        <v>4318280</v>
      </c>
    </row>
    <row r="24" spans="1:14">
      <c r="B24" s="17"/>
      <c r="C24" s="45"/>
      <c r="D24" s="133"/>
      <c r="E24" s="134"/>
      <c r="F24" s="134"/>
      <c r="G24" s="134"/>
      <c r="H24" s="134"/>
      <c r="I24" s="134"/>
      <c r="J24" s="134"/>
      <c r="K24" s="134"/>
      <c r="L24" s="134"/>
      <c r="M24" s="134"/>
      <c r="N24" s="134"/>
    </row>
    <row r="25" spans="1:14">
      <c r="B25" s="17"/>
      <c r="C25" s="18" t="s">
        <v>38</v>
      </c>
      <c r="D25" s="133"/>
      <c r="E25" s="134"/>
      <c r="F25" s="134"/>
      <c r="G25" s="134"/>
      <c r="H25" s="134">
        <f t="shared" ref="H25:K25" si="11">SUM(H12,H20)</f>
        <v>725086</v>
      </c>
      <c r="I25" s="134">
        <f t="shared" si="11"/>
        <v>695632</v>
      </c>
      <c r="J25" s="134">
        <f t="shared" si="11"/>
        <v>715453</v>
      </c>
      <c r="K25" s="134">
        <f t="shared" si="11"/>
        <v>631771</v>
      </c>
      <c r="L25" s="134">
        <f t="shared" ref="L25:N25" si="12">SUM(L12,L20)</f>
        <v>642577</v>
      </c>
      <c r="M25" s="134"/>
      <c r="N25" s="134">
        <f t="shared" si="12"/>
        <v>2089453</v>
      </c>
    </row>
    <row r="26" spans="1:14">
      <c r="B26" s="56"/>
      <c r="C26" s="57"/>
      <c r="D26" s="135"/>
      <c r="E26" s="136"/>
      <c r="F26" s="136"/>
      <c r="G26" s="136"/>
      <c r="H26" s="136"/>
      <c r="I26" s="136"/>
      <c r="J26" s="136"/>
      <c r="K26" s="136"/>
      <c r="L26" s="136"/>
      <c r="M26" s="136"/>
      <c r="N26" s="136"/>
    </row>
    <row r="27" spans="1:14">
      <c r="B27" s="1"/>
      <c r="C27" s="1"/>
      <c r="D27" s="2"/>
      <c r="E27" s="2"/>
      <c r="F27" s="2"/>
      <c r="G27" s="2"/>
      <c r="H27" s="2"/>
      <c r="I27" s="2"/>
      <c r="J27" s="2"/>
      <c r="K27" s="2"/>
      <c r="L27" s="2"/>
      <c r="M27" s="2"/>
      <c r="N27" s="380"/>
    </row>
    <row r="28" spans="1:14">
      <c r="B28" s="1"/>
      <c r="C28" s="1"/>
      <c r="D28" s="2"/>
      <c r="E28" s="2"/>
      <c r="F28" s="2"/>
      <c r="G28" s="2"/>
      <c r="H28" s="2"/>
      <c r="I28" s="2"/>
      <c r="J28" s="2"/>
      <c r="K28" s="2"/>
      <c r="L28" s="2"/>
      <c r="M28" s="2"/>
    </row>
    <row r="29" spans="1:14">
      <c r="B29" s="1"/>
      <c r="C29" s="1"/>
      <c r="D29" s="2"/>
      <c r="E29" s="2"/>
      <c r="F29" s="2"/>
      <c r="G29" s="2"/>
      <c r="H29" s="2"/>
      <c r="I29" s="2"/>
      <c r="J29" s="2"/>
      <c r="K29" s="2"/>
      <c r="L29" s="2"/>
      <c r="M29" s="2"/>
    </row>
    <row r="30" spans="1:14" ht="12">
      <c r="A30"/>
      <c r="B30" s="62" t="s">
        <v>205</v>
      </c>
      <c r="C30" s="139"/>
      <c r="D30" s="140"/>
      <c r="E30" s="8">
        <v>1955</v>
      </c>
      <c r="F30" s="7">
        <v>1965</v>
      </c>
      <c r="G30" s="9">
        <v>1975</v>
      </c>
      <c r="H30" s="7">
        <v>1980</v>
      </c>
      <c r="I30" s="7">
        <v>1985</v>
      </c>
      <c r="J30" s="7">
        <v>1990</v>
      </c>
      <c r="K30" s="7">
        <v>1995</v>
      </c>
      <c r="L30" s="7">
        <v>2000</v>
      </c>
      <c r="M30" s="9">
        <v>2005</v>
      </c>
      <c r="N30" s="7">
        <v>2010</v>
      </c>
    </row>
    <row r="31" spans="1:14" ht="20.25" customHeight="1">
      <c r="A31"/>
      <c r="B31" s="65">
        <v>1</v>
      </c>
      <c r="C31" s="141" t="s">
        <v>220</v>
      </c>
      <c r="D31" s="71"/>
      <c r="E31" s="142">
        <f t="shared" ref="E31:N31" si="13">+IF(E22=0,"-",E6/E22)</f>
        <v>0.45346924906557934</v>
      </c>
      <c r="F31" s="142">
        <f t="shared" si="13"/>
        <v>0.43775556711023811</v>
      </c>
      <c r="G31" s="142">
        <f t="shared" si="13"/>
        <v>0.5255801426612291</v>
      </c>
      <c r="H31" s="142">
        <f t="shared" si="13"/>
        <v>0.64260727256357797</v>
      </c>
      <c r="I31" s="142">
        <f t="shared" si="13"/>
        <v>0.59295383402712321</v>
      </c>
      <c r="J31" s="142">
        <f t="shared" si="13"/>
        <v>0.62428899797413118</v>
      </c>
      <c r="K31" s="142">
        <f t="shared" si="13"/>
        <v>0.60189872950151246</v>
      </c>
      <c r="L31" s="142">
        <f t="shared" si="13"/>
        <v>0.67077010442628637</v>
      </c>
      <c r="M31" s="142" t="s">
        <v>207</v>
      </c>
      <c r="N31" s="142">
        <f t="shared" si="13"/>
        <v>0.74348634688742488</v>
      </c>
    </row>
    <row r="32" spans="1:14" s="107" customFormat="1" ht="12.75" customHeight="1">
      <c r="A32" s="73"/>
      <c r="B32" s="17"/>
      <c r="C32" s="20" t="s">
        <v>203</v>
      </c>
      <c r="D32" s="22"/>
      <c r="E32" s="69" t="s">
        <v>207</v>
      </c>
      <c r="F32" s="69" t="s">
        <v>207</v>
      </c>
      <c r="G32" s="69" t="s">
        <v>207</v>
      </c>
      <c r="H32" s="69" t="s">
        <v>207</v>
      </c>
      <c r="I32" s="69" t="s">
        <v>207</v>
      </c>
      <c r="J32" s="69" t="s">
        <v>207</v>
      </c>
      <c r="K32" s="69" t="s">
        <v>207</v>
      </c>
      <c r="L32" s="69" t="s">
        <v>207</v>
      </c>
      <c r="M32" s="69" t="s">
        <v>207</v>
      </c>
      <c r="N32" s="69">
        <f t="shared" ref="N32" si="14">+IF(N22=0,"-",(N8+N13)/N22)</f>
        <v>0.42098960740093261</v>
      </c>
    </row>
    <row r="33" spans="1:14" s="107" customFormat="1" ht="15">
      <c r="A33" s="73"/>
      <c r="B33" s="17"/>
      <c r="C33" s="20" t="s">
        <v>204</v>
      </c>
      <c r="D33" s="22"/>
      <c r="E33" s="69" t="s">
        <v>207</v>
      </c>
      <c r="F33" s="69" t="s">
        <v>207</v>
      </c>
      <c r="G33" s="69" t="s">
        <v>207</v>
      </c>
      <c r="H33" s="69" t="s">
        <v>207</v>
      </c>
      <c r="I33" s="69" t="s">
        <v>207</v>
      </c>
      <c r="J33" s="69" t="s">
        <v>207</v>
      </c>
      <c r="K33" s="69" t="s">
        <v>207</v>
      </c>
      <c r="L33" s="69" t="s">
        <v>207</v>
      </c>
      <c r="M33" s="69" t="s">
        <v>207</v>
      </c>
      <c r="N33" s="69">
        <f t="shared" ref="N33" si="15">+IF(N22=0,"-",(N9+N14)/N22)</f>
        <v>0.32249673948649232</v>
      </c>
    </row>
    <row r="34" spans="1:14" s="107" customFormat="1" ht="15">
      <c r="A34" s="73"/>
      <c r="B34" s="17"/>
      <c r="C34" s="20" t="s">
        <v>2</v>
      </c>
      <c r="D34" s="22"/>
      <c r="E34" s="69" t="s">
        <v>207</v>
      </c>
      <c r="F34" s="69" t="s">
        <v>207</v>
      </c>
      <c r="G34" s="69" t="s">
        <v>207</v>
      </c>
      <c r="H34" s="69" t="s">
        <v>207</v>
      </c>
      <c r="I34" s="69" t="s">
        <v>207</v>
      </c>
      <c r="J34" s="69" t="s">
        <v>207</v>
      </c>
      <c r="K34" s="69" t="s">
        <v>207</v>
      </c>
      <c r="L34" s="69">
        <f>+IF(L22=0,"-",(L10+L15)/L22)</f>
        <v>0.34394199488168298</v>
      </c>
      <c r="M34" s="69" t="s">
        <v>207</v>
      </c>
      <c r="N34" s="69" t="s">
        <v>207</v>
      </c>
    </row>
    <row r="35" spans="1:14" s="107" customFormat="1" ht="15">
      <c r="A35" s="73"/>
      <c r="B35" s="17"/>
      <c r="C35" s="20" t="s">
        <v>3</v>
      </c>
      <c r="D35" s="22"/>
      <c r="E35" s="69" t="s">
        <v>207</v>
      </c>
      <c r="F35" s="69" t="s">
        <v>207</v>
      </c>
      <c r="G35" s="69" t="s">
        <v>207</v>
      </c>
      <c r="H35" s="69" t="s">
        <v>207</v>
      </c>
      <c r="I35" s="69" t="s">
        <v>207</v>
      </c>
      <c r="J35" s="69" t="s">
        <v>207</v>
      </c>
      <c r="K35" s="69" t="s">
        <v>207</v>
      </c>
      <c r="L35" s="69">
        <f>+IF(L22=0,"-",(L11+L16)/L22)</f>
        <v>0.3268281095446034</v>
      </c>
      <c r="M35" s="69" t="s">
        <v>207</v>
      </c>
      <c r="N35" s="69" t="s">
        <v>207</v>
      </c>
    </row>
    <row r="36" spans="1:14" s="107" customFormat="1" ht="22.5" customHeight="1">
      <c r="A36" s="73"/>
      <c r="B36" s="65">
        <v>2</v>
      </c>
      <c r="C36" s="70" t="s">
        <v>221</v>
      </c>
      <c r="D36" s="144"/>
      <c r="E36" s="142" t="s">
        <v>207</v>
      </c>
      <c r="F36" s="142" t="s">
        <v>207</v>
      </c>
      <c r="G36" s="142" t="s">
        <v>207</v>
      </c>
      <c r="H36" s="142" t="s">
        <v>207</v>
      </c>
      <c r="I36" s="142" t="s">
        <v>207</v>
      </c>
      <c r="J36" s="142" t="s">
        <v>207</v>
      </c>
      <c r="K36" s="142" t="s">
        <v>207</v>
      </c>
      <c r="L36" s="142">
        <f t="shared" ref="L36:N36" si="16">+IF(L6=0,"-",L7/L6)</f>
        <v>0.70101299289128771</v>
      </c>
      <c r="M36" s="142" t="s">
        <v>207</v>
      </c>
      <c r="N36" s="142">
        <f t="shared" si="16"/>
        <v>0.60205597660148003</v>
      </c>
    </row>
    <row r="37" spans="1:14" s="107" customFormat="1" ht="12.75" customHeight="1">
      <c r="A37" s="73"/>
      <c r="B37" s="65"/>
      <c r="C37" s="20" t="s">
        <v>203</v>
      </c>
      <c r="D37" s="22"/>
      <c r="E37" s="69" t="s">
        <v>207</v>
      </c>
      <c r="F37" s="69" t="s">
        <v>207</v>
      </c>
      <c r="G37" s="69" t="s">
        <v>207</v>
      </c>
      <c r="H37" s="69" t="s">
        <v>207</v>
      </c>
      <c r="I37" s="69" t="s">
        <v>207</v>
      </c>
      <c r="J37" s="69" t="s">
        <v>207</v>
      </c>
      <c r="K37" s="69" t="s">
        <v>207</v>
      </c>
      <c r="L37" s="69" t="s">
        <v>207</v>
      </c>
      <c r="M37" s="69" t="s">
        <v>207</v>
      </c>
      <c r="N37" s="69">
        <f t="shared" ref="N37" si="17">+IF(N6=0,"-",N8/N6)</f>
        <v>0.40977846216107178</v>
      </c>
    </row>
    <row r="38" spans="1:14" s="107" customFormat="1" ht="15">
      <c r="A38" s="73"/>
      <c r="B38" s="17"/>
      <c r="C38" s="20" t="s">
        <v>204</v>
      </c>
      <c r="D38" s="22"/>
      <c r="E38" s="69" t="s">
        <v>207</v>
      </c>
      <c r="F38" s="69" t="s">
        <v>207</v>
      </c>
      <c r="G38" s="69" t="s">
        <v>207</v>
      </c>
      <c r="H38" s="69" t="s">
        <v>207</v>
      </c>
      <c r="I38" s="69" t="s">
        <v>207</v>
      </c>
      <c r="J38" s="69" t="s">
        <v>207</v>
      </c>
      <c r="K38" s="69" t="s">
        <v>207</v>
      </c>
      <c r="L38" s="69" t="s">
        <v>207</v>
      </c>
      <c r="M38" s="69" t="s">
        <v>207</v>
      </c>
      <c r="N38" s="69">
        <f t="shared" ref="N38" si="18">+IF(N6=0,"-",N9/N6)</f>
        <v>0.19227751444040819</v>
      </c>
    </row>
    <row r="39" spans="1:14" s="107" customFormat="1" ht="15">
      <c r="A39" s="73"/>
      <c r="B39" s="17"/>
      <c r="C39" s="20" t="s">
        <v>2</v>
      </c>
      <c r="D39" s="22"/>
      <c r="E39" s="69" t="s">
        <v>207</v>
      </c>
      <c r="F39" s="69" t="s">
        <v>207</v>
      </c>
      <c r="G39" s="69" t="s">
        <v>207</v>
      </c>
      <c r="H39" s="69" t="s">
        <v>207</v>
      </c>
      <c r="I39" s="69" t="s">
        <v>207</v>
      </c>
      <c r="J39" s="69" t="s">
        <v>207</v>
      </c>
      <c r="K39" s="69" t="s">
        <v>207</v>
      </c>
      <c r="L39" s="69">
        <f>+IF(L6=0,"-",L10/L6)</f>
        <v>0.42797469482115891</v>
      </c>
      <c r="M39" s="69" t="s">
        <v>207</v>
      </c>
      <c r="N39" s="69" t="s">
        <v>207</v>
      </c>
    </row>
    <row r="40" spans="1:14" s="107" customFormat="1" ht="15">
      <c r="A40" s="73"/>
      <c r="B40" s="17"/>
      <c r="C40" s="20" t="s">
        <v>3</v>
      </c>
      <c r="D40" s="22"/>
      <c r="E40" s="69" t="s">
        <v>207</v>
      </c>
      <c r="F40" s="69" t="s">
        <v>207</v>
      </c>
      <c r="G40" s="69" t="s">
        <v>207</v>
      </c>
      <c r="H40" s="69" t="s">
        <v>207</v>
      </c>
      <c r="I40" s="69" t="s">
        <v>207</v>
      </c>
      <c r="J40" s="69" t="s">
        <v>207</v>
      </c>
      <c r="K40" s="69" t="s">
        <v>207</v>
      </c>
      <c r="L40" s="69">
        <f>+IF(L6=0,"-",L11/L6)</f>
        <v>0.27303829807012875</v>
      </c>
      <c r="M40" s="69" t="s">
        <v>207</v>
      </c>
      <c r="N40" s="69" t="s">
        <v>207</v>
      </c>
    </row>
    <row r="41" spans="1:14" s="107" customFormat="1" ht="24.75" customHeight="1">
      <c r="B41" s="65">
        <v>3</v>
      </c>
      <c r="C41" s="145" t="s">
        <v>222</v>
      </c>
      <c r="D41" s="146"/>
      <c r="E41" s="142" t="str">
        <f>+IF(E23=0,"-",E7/E23)</f>
        <v>-</v>
      </c>
      <c r="F41" s="142" t="str">
        <f t="shared" ref="F41:N41" si="19">+IF(F23=0,"-",F7/F23)</f>
        <v>-</v>
      </c>
      <c r="G41" s="142" t="str">
        <f t="shared" si="19"/>
        <v>-</v>
      </c>
      <c r="H41" s="142">
        <f t="shared" si="19"/>
        <v>0.38080190125728303</v>
      </c>
      <c r="I41" s="142">
        <f t="shared" si="19"/>
        <v>0.35420855178079014</v>
      </c>
      <c r="J41" s="142">
        <f t="shared" si="19"/>
        <v>0.44898481374003035</v>
      </c>
      <c r="K41" s="142">
        <f t="shared" si="19"/>
        <v>0.46931286637846964</v>
      </c>
      <c r="L41" s="142">
        <f t="shared" si="19"/>
        <v>0.61748976929990618</v>
      </c>
      <c r="M41" s="142" t="str">
        <f t="shared" si="19"/>
        <v>-</v>
      </c>
      <c r="N41" s="142">
        <f t="shared" si="19"/>
        <v>0.66420704539770459</v>
      </c>
    </row>
    <row r="42" spans="1:14" s="107" customFormat="1" ht="12.75" customHeight="1">
      <c r="A42" s="73"/>
      <c r="B42" s="17"/>
      <c r="C42" s="147" t="s">
        <v>203</v>
      </c>
      <c r="D42" s="22"/>
      <c r="E42" s="69" t="s">
        <v>207</v>
      </c>
      <c r="F42" s="69" t="s">
        <v>207</v>
      </c>
      <c r="G42" s="69" t="s">
        <v>207</v>
      </c>
      <c r="H42" s="69" t="s">
        <v>207</v>
      </c>
      <c r="I42" s="69" t="s">
        <v>207</v>
      </c>
      <c r="J42" s="69" t="s">
        <v>207</v>
      </c>
      <c r="K42" s="69" t="s">
        <v>207</v>
      </c>
      <c r="L42" s="69" t="s">
        <v>207</v>
      </c>
      <c r="M42" s="69" t="s">
        <v>207</v>
      </c>
      <c r="N42" s="69">
        <f t="shared" ref="N42" si="20">+IF(N23=0,"-",N8/N23)</f>
        <v>0.45208045796011376</v>
      </c>
    </row>
    <row r="43" spans="1:14" s="149" customFormat="1" ht="15">
      <c r="A43" s="517"/>
      <c r="B43" s="225"/>
      <c r="C43" s="147" t="s">
        <v>204</v>
      </c>
      <c r="D43" s="566"/>
      <c r="E43" s="69" t="s">
        <v>207</v>
      </c>
      <c r="F43" s="69" t="s">
        <v>207</v>
      </c>
      <c r="G43" s="69" t="s">
        <v>207</v>
      </c>
      <c r="H43" s="69" t="s">
        <v>207</v>
      </c>
      <c r="I43" s="69" t="s">
        <v>207</v>
      </c>
      <c r="J43" s="69" t="s">
        <v>207</v>
      </c>
      <c r="K43" s="69" t="s">
        <v>207</v>
      </c>
      <c r="L43" s="69" t="s">
        <v>207</v>
      </c>
      <c r="M43" s="69" t="s">
        <v>207</v>
      </c>
      <c r="N43" s="69">
        <f>+IF(N23=0,"-",N9/N23)</f>
        <v>0.21212658743759089</v>
      </c>
    </row>
    <row r="44" spans="1:14" s="149" customFormat="1" ht="15">
      <c r="A44" s="517"/>
      <c r="B44" s="225"/>
      <c r="C44" s="147" t="s">
        <v>2</v>
      </c>
      <c r="D44" s="566"/>
      <c r="E44" s="69" t="s">
        <v>207</v>
      </c>
      <c r="F44" s="69" t="s">
        <v>207</v>
      </c>
      <c r="G44" s="69" t="s">
        <v>207</v>
      </c>
      <c r="H44" s="69" t="s">
        <v>207</v>
      </c>
      <c r="I44" s="69" t="s">
        <v>207</v>
      </c>
      <c r="J44" s="69" t="s">
        <v>207</v>
      </c>
      <c r="K44" s="69" t="s">
        <v>207</v>
      </c>
      <c r="L44" s="69">
        <f>+IF(L23=0,"-",L10/L23)</f>
        <v>0.37698302064466571</v>
      </c>
      <c r="M44" s="69" t="s">
        <v>207</v>
      </c>
      <c r="N44" s="69" t="s">
        <v>207</v>
      </c>
    </row>
    <row r="45" spans="1:14" s="107" customFormat="1" ht="15">
      <c r="A45" s="73"/>
      <c r="B45" s="225"/>
      <c r="C45" s="20" t="s">
        <v>3</v>
      </c>
      <c r="D45" s="566"/>
      <c r="E45" s="69" t="s">
        <v>207</v>
      </c>
      <c r="F45" s="69" t="s">
        <v>207</v>
      </c>
      <c r="G45" s="69" t="s">
        <v>207</v>
      </c>
      <c r="H45" s="69" t="s">
        <v>207</v>
      </c>
      <c r="I45" s="69" t="s">
        <v>207</v>
      </c>
      <c r="J45" s="69" t="s">
        <v>207</v>
      </c>
      <c r="K45" s="69" t="s">
        <v>207</v>
      </c>
      <c r="L45" s="69">
        <f>+IF(L23=0,"-",L11/L23)</f>
        <v>0.24050674865524052</v>
      </c>
      <c r="M45" s="69" t="s">
        <v>207</v>
      </c>
      <c r="N45" s="69" t="s">
        <v>207</v>
      </c>
    </row>
    <row r="46" spans="1:14" s="155" customFormat="1" ht="32.25" customHeight="1">
      <c r="A46" s="150"/>
      <c r="B46" s="151"/>
      <c r="C46" s="152"/>
      <c r="D46" s="153"/>
      <c r="E46" s="154"/>
      <c r="F46" s="154"/>
      <c r="G46" s="154"/>
      <c r="H46" s="154"/>
      <c r="I46" s="154"/>
      <c r="J46" s="154"/>
      <c r="K46" s="154"/>
      <c r="L46" s="154"/>
      <c r="M46" s="154"/>
    </row>
    <row r="47" spans="1:14" ht="11.25" customHeight="1">
      <c r="A47"/>
      <c r="B47" s="156" t="s">
        <v>210</v>
      </c>
      <c r="C47" s="157"/>
      <c r="D47" s="158"/>
      <c r="E47" s="158"/>
      <c r="F47" s="158"/>
      <c r="G47" s="158"/>
      <c r="H47" s="158"/>
      <c r="I47" s="158"/>
      <c r="J47" s="158"/>
      <c r="K47" s="158"/>
      <c r="L47" s="158"/>
      <c r="M47" s="159"/>
    </row>
    <row r="48" spans="1:14" ht="11.25" customHeight="1">
      <c r="A48"/>
      <c r="B48" s="80" t="s">
        <v>211</v>
      </c>
      <c r="C48" s="81" t="s">
        <v>212</v>
      </c>
      <c r="D48" s="82"/>
      <c r="E48" s="82"/>
      <c r="F48" s="82"/>
      <c r="G48" s="82"/>
      <c r="H48" s="82"/>
      <c r="I48" s="82"/>
      <c r="J48" s="82"/>
      <c r="K48" s="82"/>
      <c r="L48" s="82"/>
      <c r="M48" s="83"/>
    </row>
    <row r="49" spans="1:13" ht="13.5" customHeight="1">
      <c r="A49"/>
      <c r="B49" s="87">
        <v>1</v>
      </c>
      <c r="C49" s="577" t="s">
        <v>49</v>
      </c>
      <c r="D49" s="590"/>
      <c r="E49" s="590"/>
      <c r="F49" s="590"/>
      <c r="G49" s="590"/>
      <c r="H49" s="590"/>
      <c r="I49" s="590"/>
      <c r="J49" s="590"/>
      <c r="K49" s="590"/>
      <c r="L49" s="590"/>
      <c r="M49" s="591"/>
    </row>
    <row r="50" spans="1:13" ht="14.25" customHeight="1">
      <c r="A50"/>
      <c r="B50" s="87"/>
      <c r="C50" s="577"/>
      <c r="D50" s="590"/>
      <c r="E50" s="590"/>
      <c r="F50" s="590"/>
      <c r="G50" s="590"/>
      <c r="H50" s="590"/>
      <c r="I50" s="590"/>
      <c r="J50" s="590"/>
      <c r="K50" s="590"/>
      <c r="L50" s="590"/>
      <c r="M50" s="591"/>
    </row>
    <row r="51" spans="1:13" ht="12.75" customHeight="1">
      <c r="A51"/>
      <c r="B51" s="160"/>
      <c r="C51" s="592"/>
      <c r="D51" s="593"/>
      <c r="E51" s="593"/>
      <c r="F51" s="593"/>
      <c r="G51" s="593"/>
      <c r="H51" s="593"/>
      <c r="I51" s="593"/>
      <c r="J51" s="593"/>
      <c r="K51" s="593"/>
      <c r="L51" s="593"/>
      <c r="M51" s="594"/>
    </row>
    <row r="52" spans="1:13" ht="13.5" customHeight="1">
      <c r="A52"/>
      <c r="B52" s="160"/>
      <c r="C52" s="600"/>
      <c r="D52" s="601"/>
      <c r="E52" s="601"/>
      <c r="F52" s="601"/>
      <c r="G52" s="601"/>
      <c r="H52" s="601"/>
      <c r="I52" s="601"/>
      <c r="J52" s="601"/>
      <c r="K52" s="601"/>
      <c r="L52" s="601"/>
      <c r="M52" s="602"/>
    </row>
    <row r="53" spans="1:13" ht="13.5" customHeight="1">
      <c r="A53"/>
      <c r="B53" s="161"/>
      <c r="C53" s="592"/>
      <c r="D53" s="598"/>
      <c r="E53" s="598"/>
      <c r="F53" s="598"/>
      <c r="G53" s="598"/>
      <c r="H53" s="598"/>
      <c r="I53" s="598"/>
      <c r="J53" s="598"/>
      <c r="K53" s="598"/>
      <c r="L53" s="598"/>
      <c r="M53" s="599"/>
    </row>
    <row r="54" spans="1:13" ht="13.5" customHeight="1">
      <c r="A54"/>
      <c r="B54" s="162"/>
      <c r="C54" s="603"/>
      <c r="D54" s="604"/>
      <c r="E54" s="604"/>
      <c r="F54" s="604"/>
      <c r="G54" s="604"/>
      <c r="H54" s="604"/>
      <c r="I54" s="604"/>
      <c r="J54" s="604"/>
      <c r="K54" s="604"/>
      <c r="L54" s="604"/>
      <c r="M54" s="605"/>
    </row>
    <row r="55" spans="1:13" ht="22.5" customHeight="1">
      <c r="A55"/>
      <c r="B55" s="163"/>
      <c r="C55" s="164"/>
      <c r="D55" s="165"/>
      <c r="E55" s="164"/>
      <c r="F55" s="164"/>
      <c r="G55" s="164"/>
      <c r="H55" s="164"/>
      <c r="I55" s="164"/>
      <c r="J55" s="164"/>
      <c r="K55" s="164"/>
      <c r="L55" s="164"/>
      <c r="M55" s="164"/>
    </row>
    <row r="56" spans="1:13" ht="22.5" customHeight="1">
      <c r="A56"/>
      <c r="B56" s="163"/>
      <c r="C56" s="164"/>
      <c r="D56" s="165"/>
      <c r="E56" s="164"/>
      <c r="F56" s="164"/>
      <c r="G56" s="164"/>
      <c r="H56" s="164"/>
      <c r="I56" s="164"/>
      <c r="J56" s="164"/>
      <c r="K56" s="164"/>
      <c r="L56" s="164"/>
      <c r="M56" s="164"/>
    </row>
    <row r="57" spans="1:13" ht="22.5" customHeight="1">
      <c r="A57"/>
      <c r="B57" s="163"/>
      <c r="C57" s="164"/>
      <c r="D57" s="165"/>
      <c r="E57" s="164"/>
      <c r="F57" s="164"/>
      <c r="G57" s="164"/>
      <c r="H57" s="164"/>
      <c r="I57" s="164"/>
      <c r="J57" s="164"/>
      <c r="K57" s="164"/>
      <c r="L57" s="164"/>
      <c r="M57" s="164"/>
    </row>
    <row r="58" spans="1:13" ht="22.5" customHeight="1">
      <c r="A58"/>
      <c r="B58" s="163"/>
      <c r="C58" s="164"/>
      <c r="D58" s="165"/>
      <c r="E58" s="164"/>
      <c r="F58" s="164"/>
      <c r="G58" s="164"/>
      <c r="H58" s="164"/>
      <c r="I58" s="164"/>
      <c r="J58" s="164"/>
      <c r="K58" s="164"/>
      <c r="L58" s="164"/>
      <c r="M58" s="164"/>
    </row>
    <row r="59" spans="1:13" ht="22.5" customHeight="1">
      <c r="A59"/>
      <c r="B59" s="163"/>
      <c r="C59" s="164"/>
      <c r="D59" s="165"/>
      <c r="E59" s="164"/>
      <c r="F59" s="164"/>
      <c r="G59" s="164"/>
      <c r="H59" s="164"/>
      <c r="I59" s="164"/>
      <c r="J59" s="164"/>
      <c r="K59" s="164"/>
      <c r="L59" s="164"/>
      <c r="M59" s="164"/>
    </row>
    <row r="60" spans="1:13" ht="22.5" customHeight="1">
      <c r="A60"/>
      <c r="B60" s="163"/>
      <c r="C60" s="164"/>
      <c r="D60" s="165"/>
      <c r="E60" s="164"/>
      <c r="F60" s="164"/>
      <c r="G60" s="164"/>
      <c r="H60" s="164"/>
      <c r="I60" s="164"/>
      <c r="J60" s="164"/>
      <c r="K60" s="164"/>
      <c r="L60" s="164"/>
      <c r="M60" s="164"/>
    </row>
    <row r="61" spans="1:13" ht="22.5" customHeight="1">
      <c r="A61"/>
      <c r="B61" s="163"/>
      <c r="C61" s="164"/>
      <c r="D61" s="165"/>
      <c r="E61" s="164"/>
      <c r="F61" s="164"/>
      <c r="G61" s="164"/>
      <c r="H61" s="164"/>
      <c r="I61" s="164"/>
      <c r="J61" s="164"/>
      <c r="K61" s="164"/>
      <c r="L61" s="164"/>
      <c r="M61" s="164"/>
    </row>
    <row r="62" spans="1:13" ht="22.5" customHeight="1">
      <c r="A62"/>
      <c r="B62" s="163"/>
      <c r="C62" s="164"/>
      <c r="D62" s="165"/>
      <c r="E62" s="164"/>
      <c r="F62" s="164"/>
      <c r="G62" s="164"/>
      <c r="H62" s="164"/>
      <c r="I62" s="164"/>
      <c r="J62" s="164"/>
      <c r="K62" s="164"/>
      <c r="L62" s="164"/>
      <c r="M62" s="164"/>
    </row>
    <row r="63" spans="1:13">
      <c r="B63" s="1"/>
      <c r="C63" s="1"/>
      <c r="D63" s="2"/>
      <c r="E63" s="2"/>
      <c r="F63" s="2"/>
      <c r="G63" s="2"/>
      <c r="H63" s="2"/>
      <c r="I63" s="2"/>
      <c r="J63" s="2"/>
      <c r="K63" s="2"/>
      <c r="L63" s="2"/>
      <c r="M63" s="2"/>
    </row>
    <row r="66" spans="1:14" ht="14.25">
      <c r="B66" s="609" t="s">
        <v>186</v>
      </c>
      <c r="C66" s="610"/>
      <c r="D66" s="610"/>
      <c r="E66" s="610"/>
      <c r="F66" s="610"/>
      <c r="G66" s="610"/>
      <c r="H66" s="610"/>
      <c r="I66" s="610"/>
      <c r="J66" s="610"/>
      <c r="K66" s="610"/>
      <c r="L66" s="610"/>
      <c r="M66" s="610"/>
      <c r="N66" s="610"/>
    </row>
    <row r="67" spans="1:14">
      <c r="B67" s="1"/>
      <c r="C67" s="1"/>
      <c r="D67" s="2"/>
      <c r="E67" s="2"/>
      <c r="F67" s="2"/>
      <c r="G67" s="2"/>
      <c r="H67" s="2"/>
      <c r="I67" s="2"/>
      <c r="J67" s="2"/>
      <c r="K67" s="2"/>
      <c r="L67" s="2"/>
      <c r="M67" s="2"/>
    </row>
    <row r="68" spans="1:14" ht="14" thickBot="1">
      <c r="B68" s="96" t="s">
        <v>201</v>
      </c>
      <c r="C68" s="97"/>
      <c r="D68" s="98" t="s">
        <v>202</v>
      </c>
      <c r="E68" s="8">
        <v>1965</v>
      </c>
      <c r="F68" s="7">
        <v>1970</v>
      </c>
      <c r="G68" s="9">
        <v>1975</v>
      </c>
      <c r="H68" s="7">
        <v>1980</v>
      </c>
      <c r="I68" s="7">
        <v>1985</v>
      </c>
      <c r="J68" s="7">
        <v>1990</v>
      </c>
      <c r="K68" s="7">
        <v>1995</v>
      </c>
      <c r="L68" s="7">
        <v>2000</v>
      </c>
      <c r="M68" s="9">
        <v>2005</v>
      </c>
      <c r="N68" s="7">
        <v>2010</v>
      </c>
    </row>
    <row r="69" spans="1:14">
      <c r="B69" s="10" t="s">
        <v>238</v>
      </c>
      <c r="C69" s="377"/>
      <c r="D69" s="166"/>
      <c r="E69" s="14" t="s">
        <v>207</v>
      </c>
      <c r="F69" s="14" t="s">
        <v>207</v>
      </c>
      <c r="G69" s="14" t="s">
        <v>207</v>
      </c>
      <c r="H69" s="14" t="s">
        <v>207</v>
      </c>
      <c r="I69" s="14" t="s">
        <v>207</v>
      </c>
      <c r="J69" s="14" t="s">
        <v>207</v>
      </c>
      <c r="K69" s="14" t="s">
        <v>207</v>
      </c>
      <c r="L69" s="14">
        <f t="shared" ref="L69:N69" si="21">SUM(L70,L75)</f>
        <v>1807219</v>
      </c>
      <c r="M69" s="14" t="s">
        <v>207</v>
      </c>
      <c r="N69" s="14">
        <f t="shared" si="21"/>
        <v>4764062</v>
      </c>
    </row>
    <row r="70" spans="1:14">
      <c r="B70" s="17"/>
      <c r="C70" s="167" t="s">
        <v>103</v>
      </c>
      <c r="D70" s="168"/>
      <c r="E70" s="169"/>
      <c r="F70" s="169"/>
      <c r="G70" s="169"/>
      <c r="H70" s="169"/>
      <c r="I70" s="169"/>
      <c r="J70" s="169"/>
      <c r="K70" s="169"/>
      <c r="L70" s="169">
        <f t="shared" ref="L70" si="22">SUM(L71:L74)</f>
        <v>769438</v>
      </c>
      <c r="M70" s="169"/>
      <c r="N70" s="169">
        <f>SUM(N71:N74)</f>
        <v>1985956</v>
      </c>
    </row>
    <row r="71" spans="1:14" s="107" customFormat="1">
      <c r="A71" s="73"/>
      <c r="B71" s="17"/>
      <c r="C71" s="20" t="s">
        <v>4</v>
      </c>
      <c r="D71" s="170"/>
      <c r="E71" s="171"/>
      <c r="F71" s="171"/>
      <c r="G71" s="171"/>
      <c r="H71" s="171"/>
      <c r="I71" s="171"/>
      <c r="J71" s="171"/>
      <c r="K71" s="171"/>
      <c r="L71" s="172"/>
      <c r="M71" s="173"/>
      <c r="N71" s="173">
        <v>1147442</v>
      </c>
    </row>
    <row r="72" spans="1:14" s="107" customFormat="1">
      <c r="A72" s="73"/>
      <c r="B72" s="17"/>
      <c r="C72" s="20" t="s">
        <v>5</v>
      </c>
      <c r="D72" s="170"/>
      <c r="E72" s="171"/>
      <c r="F72" s="171"/>
      <c r="G72" s="171"/>
      <c r="H72" s="171"/>
      <c r="I72" s="171"/>
      <c r="J72" s="171"/>
      <c r="K72" s="171"/>
      <c r="L72" s="172"/>
      <c r="M72" s="173"/>
      <c r="N72" s="173">
        <v>838514</v>
      </c>
    </row>
    <row r="73" spans="1:14" s="107" customFormat="1">
      <c r="A73" s="73"/>
      <c r="B73" s="17"/>
      <c r="C73" s="20" t="s">
        <v>2</v>
      </c>
      <c r="D73" s="170"/>
      <c r="E73" s="171"/>
      <c r="F73" s="171"/>
      <c r="G73" s="171"/>
      <c r="H73" s="171"/>
      <c r="I73" s="171"/>
      <c r="J73" s="171"/>
      <c r="K73" s="171"/>
      <c r="L73" s="172">
        <v>390754</v>
      </c>
      <c r="M73" s="173"/>
      <c r="N73" s="173"/>
    </row>
    <row r="74" spans="1:14" s="107" customFormat="1">
      <c r="A74" s="73"/>
      <c r="B74" s="17"/>
      <c r="C74" s="20" t="s">
        <v>3</v>
      </c>
      <c r="D74" s="170"/>
      <c r="E74" s="171"/>
      <c r="F74" s="171"/>
      <c r="G74" s="171"/>
      <c r="H74" s="171"/>
      <c r="I74" s="171"/>
      <c r="J74" s="171"/>
      <c r="K74" s="171"/>
      <c r="L74" s="172">
        <v>378684</v>
      </c>
      <c r="M74" s="173"/>
      <c r="N74" s="173"/>
    </row>
    <row r="75" spans="1:14" s="107" customFormat="1">
      <c r="A75" s="73"/>
      <c r="B75" s="17"/>
      <c r="C75" s="167" t="s">
        <v>105</v>
      </c>
      <c r="D75" s="168"/>
      <c r="E75" s="174"/>
      <c r="F75" s="174"/>
      <c r="G75" s="174"/>
      <c r="H75" s="174"/>
      <c r="I75" s="174"/>
      <c r="J75" s="174"/>
      <c r="K75" s="174"/>
      <c r="L75" s="174">
        <f t="shared" ref="L75" si="23">SUM(L76:L79)</f>
        <v>1037781</v>
      </c>
      <c r="M75" s="174"/>
      <c r="N75" s="174">
        <f>SUM(N76:N79)</f>
        <v>2778106</v>
      </c>
    </row>
    <row r="76" spans="1:14" s="107" customFormat="1">
      <c r="A76" s="73"/>
      <c r="B76" s="17"/>
      <c r="C76" s="20" t="s">
        <v>4</v>
      </c>
      <c r="D76" s="170"/>
      <c r="E76" s="175"/>
      <c r="F76" s="175"/>
      <c r="G76" s="175"/>
      <c r="H76" s="175"/>
      <c r="I76" s="175"/>
      <c r="J76" s="175"/>
      <c r="K76" s="175"/>
      <c r="L76" s="176"/>
      <c r="M76" s="173"/>
      <c r="N76" s="173">
        <v>1550147</v>
      </c>
    </row>
    <row r="77" spans="1:14" s="107" customFormat="1">
      <c r="A77" s="73"/>
      <c r="B77" s="17"/>
      <c r="C77" s="20" t="s">
        <v>5</v>
      </c>
      <c r="D77" s="170"/>
      <c r="E77" s="175"/>
      <c r="F77" s="175"/>
      <c r="G77" s="175"/>
      <c r="H77" s="175"/>
      <c r="I77" s="175"/>
      <c r="J77" s="175"/>
      <c r="K77" s="175"/>
      <c r="L77" s="176"/>
      <c r="M77" s="173"/>
      <c r="N77" s="173">
        <v>1227959</v>
      </c>
    </row>
    <row r="78" spans="1:14" s="107" customFormat="1">
      <c r="A78" s="73"/>
      <c r="B78" s="17"/>
      <c r="C78" s="20" t="s">
        <v>2</v>
      </c>
      <c r="D78" s="170"/>
      <c r="E78" s="175"/>
      <c r="F78" s="175"/>
      <c r="G78" s="175"/>
      <c r="H78" s="175"/>
      <c r="I78" s="175"/>
      <c r="J78" s="175"/>
      <c r="K78" s="175"/>
      <c r="L78" s="176">
        <v>535910</v>
      </c>
      <c r="M78" s="173"/>
      <c r="N78" s="173"/>
    </row>
    <row r="79" spans="1:14" s="107" customFormat="1">
      <c r="A79" s="73"/>
      <c r="B79" s="17"/>
      <c r="C79" s="20" t="s">
        <v>3</v>
      </c>
      <c r="D79" s="170"/>
      <c r="E79" s="175"/>
      <c r="F79" s="175"/>
      <c r="G79" s="175"/>
      <c r="H79" s="175"/>
      <c r="I79" s="175"/>
      <c r="J79" s="175"/>
      <c r="K79" s="175"/>
      <c r="L79" s="113">
        <v>501871</v>
      </c>
      <c r="M79" s="173"/>
      <c r="N79" s="173"/>
    </row>
    <row r="80" spans="1:14" s="107" customFormat="1">
      <c r="A80" s="73"/>
      <c r="B80" s="38" t="s">
        <v>174</v>
      </c>
      <c r="C80" s="376"/>
      <c r="D80" s="177"/>
      <c r="E80" s="42" t="s">
        <v>207</v>
      </c>
      <c r="F80" s="42" t="s">
        <v>207</v>
      </c>
      <c r="G80" s="42" t="s">
        <v>207</v>
      </c>
      <c r="H80" s="42" t="s">
        <v>207</v>
      </c>
      <c r="I80" s="42" t="s">
        <v>207</v>
      </c>
      <c r="J80" s="42" t="s">
        <v>207</v>
      </c>
      <c r="K80" s="42" t="s">
        <v>207</v>
      </c>
      <c r="L80" s="42">
        <f t="shared" ref="L80" si="24">SUM(L81,L83)</f>
        <v>887026</v>
      </c>
      <c r="M80" s="42" t="s">
        <v>207</v>
      </c>
      <c r="N80" s="42">
        <f>SUM(N81,N83)</f>
        <v>1643671</v>
      </c>
    </row>
    <row r="81" spans="1:14" s="107" customFormat="1">
      <c r="A81" s="73"/>
      <c r="B81" s="17"/>
      <c r="C81" s="167" t="s">
        <v>103</v>
      </c>
      <c r="D81" s="170"/>
      <c r="E81" s="171"/>
      <c r="F81" s="171"/>
      <c r="G81" s="171"/>
      <c r="H81" s="171"/>
      <c r="I81" s="171"/>
      <c r="J81" s="171"/>
      <c r="K81" s="171"/>
      <c r="L81" s="179">
        <v>409455</v>
      </c>
      <c r="M81" s="180"/>
      <c r="N81" s="173">
        <v>766217</v>
      </c>
    </row>
    <row r="82" spans="1:14" s="107" customFormat="1">
      <c r="A82" s="73"/>
      <c r="B82" s="17"/>
      <c r="C82" s="167"/>
      <c r="D82" s="170"/>
      <c r="E82" s="171"/>
      <c r="F82" s="171"/>
      <c r="G82" s="171"/>
      <c r="H82" s="171"/>
      <c r="I82" s="171"/>
      <c r="J82" s="171"/>
      <c r="K82" s="171"/>
      <c r="L82" s="172"/>
      <c r="M82" s="173"/>
      <c r="N82" s="173"/>
    </row>
    <row r="83" spans="1:14" s="107" customFormat="1">
      <c r="A83" s="73"/>
      <c r="B83" s="17"/>
      <c r="C83" s="167" t="s">
        <v>105</v>
      </c>
      <c r="D83" s="170"/>
      <c r="E83" s="171"/>
      <c r="F83" s="171"/>
      <c r="G83" s="171"/>
      <c r="H83" s="171"/>
      <c r="I83" s="171"/>
      <c r="J83" s="171"/>
      <c r="K83" s="171"/>
      <c r="L83" s="182">
        <v>477571</v>
      </c>
      <c r="M83" s="183"/>
      <c r="N83" s="173">
        <v>877454</v>
      </c>
    </row>
    <row r="84" spans="1:14">
      <c r="B84" s="17"/>
      <c r="C84" s="167"/>
      <c r="D84" s="170"/>
      <c r="E84" s="171"/>
      <c r="F84" s="171"/>
      <c r="G84" s="171"/>
      <c r="H84" s="171"/>
      <c r="I84" s="171"/>
      <c r="J84" s="171"/>
      <c r="K84" s="171"/>
      <c r="L84" s="185"/>
      <c r="M84" s="187"/>
      <c r="N84" s="173"/>
    </row>
    <row r="85" spans="1:14">
      <c r="B85" s="38" t="s">
        <v>175</v>
      </c>
      <c r="C85" s="376"/>
      <c r="D85" s="177"/>
      <c r="E85" s="42" t="s">
        <v>207</v>
      </c>
      <c r="F85" s="42" t="s">
        <v>207</v>
      </c>
      <c r="G85" s="42" t="s">
        <v>207</v>
      </c>
      <c r="H85" s="42" t="s">
        <v>207</v>
      </c>
      <c r="I85" s="42" t="s">
        <v>207</v>
      </c>
      <c r="J85" s="42" t="s">
        <v>207</v>
      </c>
      <c r="K85" s="42" t="s">
        <v>207</v>
      </c>
      <c r="L85" s="42">
        <f t="shared" ref="L85:N85" si="25">SUM(L69,L80)</f>
        <v>2694245</v>
      </c>
      <c r="M85" s="42" t="s">
        <v>207</v>
      </c>
      <c r="N85" s="42">
        <f t="shared" si="25"/>
        <v>6407733</v>
      </c>
    </row>
    <row r="86" spans="1:14">
      <c r="B86" s="17"/>
      <c r="C86" s="167" t="s">
        <v>103</v>
      </c>
      <c r="D86" s="168"/>
      <c r="E86" s="188"/>
      <c r="F86" s="188"/>
      <c r="G86" s="188"/>
      <c r="H86" s="188"/>
      <c r="I86" s="188"/>
      <c r="J86" s="188"/>
      <c r="K86" s="188"/>
      <c r="L86" s="188">
        <f t="shared" ref="L86:N86" si="26">SUM(L70,L81)</f>
        <v>1178893</v>
      </c>
      <c r="M86" s="188"/>
      <c r="N86" s="188">
        <f t="shared" si="26"/>
        <v>2752173</v>
      </c>
    </row>
    <row r="87" spans="1:14">
      <c r="B87" s="17"/>
      <c r="C87" s="167"/>
      <c r="D87" s="168"/>
      <c r="E87" s="188"/>
      <c r="F87" s="188"/>
      <c r="G87" s="188"/>
      <c r="H87" s="188"/>
      <c r="I87" s="188"/>
      <c r="J87" s="188"/>
      <c r="K87" s="188"/>
      <c r="L87" s="188"/>
      <c r="M87" s="188"/>
      <c r="N87" s="188"/>
    </row>
    <row r="88" spans="1:14">
      <c r="B88" s="17"/>
      <c r="C88" s="167" t="s">
        <v>105</v>
      </c>
      <c r="D88" s="168"/>
      <c r="E88" s="188"/>
      <c r="F88" s="188"/>
      <c r="G88" s="188"/>
      <c r="H88" s="188"/>
      <c r="I88" s="188"/>
      <c r="J88" s="188"/>
      <c r="K88" s="188"/>
      <c r="L88" s="188">
        <f t="shared" ref="L88" si="27">SUM(L75,L83)</f>
        <v>1515352</v>
      </c>
      <c r="M88" s="188"/>
      <c r="N88" s="188">
        <f>SUM(N75,N83)</f>
        <v>3655560</v>
      </c>
    </row>
    <row r="89" spans="1:14">
      <c r="B89" s="56"/>
      <c r="C89" s="190"/>
      <c r="D89" s="191"/>
      <c r="E89" s="188"/>
      <c r="F89" s="188"/>
      <c r="G89" s="188"/>
      <c r="H89" s="188"/>
      <c r="I89" s="188"/>
      <c r="J89" s="188"/>
      <c r="K89" s="188"/>
      <c r="L89" s="188"/>
      <c r="M89" s="188"/>
      <c r="N89" s="188"/>
    </row>
    <row r="90" spans="1:14">
      <c r="B90" s="192"/>
      <c r="C90" s="192"/>
      <c r="D90" s="193"/>
      <c r="E90" s="193"/>
      <c r="F90" s="193"/>
      <c r="G90" s="193"/>
      <c r="H90" s="193"/>
      <c r="I90" s="193"/>
      <c r="J90" s="193"/>
      <c r="K90" s="193"/>
      <c r="L90" s="193"/>
      <c r="M90" s="193"/>
      <c r="N90" s="374"/>
    </row>
    <row r="91" spans="1:14" ht="12">
      <c r="A91"/>
      <c r="B91" s="62" t="s">
        <v>205</v>
      </c>
      <c r="C91" s="194"/>
      <c r="D91" s="195"/>
      <c r="E91" s="8">
        <v>1965</v>
      </c>
      <c r="F91" s="7">
        <v>1970</v>
      </c>
      <c r="G91" s="9">
        <v>1975</v>
      </c>
      <c r="H91" s="7">
        <v>1980</v>
      </c>
      <c r="I91" s="7">
        <v>1985</v>
      </c>
      <c r="J91" s="7">
        <v>1990</v>
      </c>
      <c r="K91" s="7">
        <v>1995</v>
      </c>
      <c r="L91" s="7">
        <v>2000</v>
      </c>
      <c r="M91" s="9">
        <v>2005</v>
      </c>
      <c r="N91" s="7">
        <v>2010</v>
      </c>
    </row>
    <row r="92" spans="1:14" ht="17.25" customHeight="1">
      <c r="A92"/>
      <c r="B92" s="65">
        <v>1</v>
      </c>
      <c r="C92" s="196" t="s">
        <v>223</v>
      </c>
      <c r="D92" s="197"/>
      <c r="E92" s="142" t="s">
        <v>207</v>
      </c>
      <c r="F92" s="142" t="s">
        <v>207</v>
      </c>
      <c r="G92" s="142" t="s">
        <v>207</v>
      </c>
      <c r="H92" s="142" t="s">
        <v>207</v>
      </c>
      <c r="I92" s="142" t="s">
        <v>207</v>
      </c>
      <c r="J92" s="142" t="s">
        <v>207</v>
      </c>
      <c r="K92" s="142" t="s">
        <v>207</v>
      </c>
      <c r="L92" s="142">
        <f t="shared" ref="L92" si="28">+IF(L85=0,"-",L88/L85)</f>
        <v>0.56244031259221039</v>
      </c>
      <c r="M92" s="142" t="s">
        <v>207</v>
      </c>
      <c r="N92" s="142">
        <f>+IF(N85=0,"-",N88/N85)</f>
        <v>0.57049193529131126</v>
      </c>
    </row>
    <row r="93" spans="1:14" s="107" customFormat="1" ht="17.25" customHeight="1">
      <c r="B93" s="65"/>
      <c r="C93" s="200" t="s">
        <v>224</v>
      </c>
      <c r="D93" s="201"/>
      <c r="E93" s="202" t="s">
        <v>207</v>
      </c>
      <c r="F93" s="202" t="s">
        <v>207</v>
      </c>
      <c r="G93" s="202" t="s">
        <v>207</v>
      </c>
      <c r="H93" s="202" t="s">
        <v>207</v>
      </c>
      <c r="I93" s="202" t="s">
        <v>207</v>
      </c>
      <c r="J93" s="202" t="s">
        <v>207</v>
      </c>
      <c r="K93" s="202" t="s">
        <v>207</v>
      </c>
      <c r="L93" s="202">
        <f>+IF(L85=0,"-",L75/L85)</f>
        <v>0.38518434663514267</v>
      </c>
      <c r="M93" s="202" t="s">
        <v>207</v>
      </c>
      <c r="N93" s="202">
        <f>+IF(N85=0,"-",N75/N85)</f>
        <v>0.43355520587390267</v>
      </c>
    </row>
    <row r="94" spans="1:14" s="107" customFormat="1" ht="12">
      <c r="B94" s="65"/>
      <c r="C94" s="573" t="s">
        <v>4</v>
      </c>
      <c r="D94" s="204"/>
      <c r="E94" s="202" t="s">
        <v>207</v>
      </c>
      <c r="F94" s="202" t="s">
        <v>207</v>
      </c>
      <c r="G94" s="202" t="s">
        <v>207</v>
      </c>
      <c r="H94" s="202" t="s">
        <v>207</v>
      </c>
      <c r="I94" s="202" t="s">
        <v>207</v>
      </c>
      <c r="J94" s="202" t="s">
        <v>207</v>
      </c>
      <c r="K94" s="202" t="s">
        <v>207</v>
      </c>
      <c r="L94" s="202" t="s">
        <v>207</v>
      </c>
      <c r="M94" s="202" t="s">
        <v>207</v>
      </c>
      <c r="N94" s="202">
        <f>+IF(N85=0,"-",N76/N85)</f>
        <v>0.24191816356892523</v>
      </c>
    </row>
    <row r="95" spans="1:14" s="107" customFormat="1" ht="12">
      <c r="B95" s="65"/>
      <c r="C95" s="573" t="s">
        <v>5</v>
      </c>
      <c r="D95" s="204"/>
      <c r="E95" s="202" t="s">
        <v>207</v>
      </c>
      <c r="F95" s="202" t="s">
        <v>207</v>
      </c>
      <c r="G95" s="202" t="s">
        <v>207</v>
      </c>
      <c r="H95" s="202" t="s">
        <v>207</v>
      </c>
      <c r="I95" s="202" t="s">
        <v>207</v>
      </c>
      <c r="J95" s="202" t="s">
        <v>207</v>
      </c>
      <c r="K95" s="202" t="s">
        <v>207</v>
      </c>
      <c r="L95" s="202" t="s">
        <v>207</v>
      </c>
      <c r="M95" s="202" t="s">
        <v>207</v>
      </c>
      <c r="N95" s="202">
        <f>+IF(N85=0,"-",N77/N85)</f>
        <v>0.19163704230497744</v>
      </c>
    </row>
    <row r="96" spans="1:14" s="107" customFormat="1" ht="12">
      <c r="B96" s="65"/>
      <c r="C96" s="573" t="s">
        <v>2</v>
      </c>
      <c r="D96" s="204"/>
      <c r="E96" s="202" t="s">
        <v>207</v>
      </c>
      <c r="F96" s="202" t="s">
        <v>207</v>
      </c>
      <c r="G96" s="202" t="s">
        <v>207</v>
      </c>
      <c r="H96" s="202" t="s">
        <v>207</v>
      </c>
      <c r="I96" s="202" t="s">
        <v>207</v>
      </c>
      <c r="J96" s="202" t="s">
        <v>207</v>
      </c>
      <c r="K96" s="202" t="s">
        <v>207</v>
      </c>
      <c r="L96" s="202">
        <f>+IF(L85=0,"-",L78/L85)</f>
        <v>0.19890915636848172</v>
      </c>
      <c r="M96" s="202" t="s">
        <v>207</v>
      </c>
      <c r="N96" s="202" t="s">
        <v>207</v>
      </c>
    </row>
    <row r="97" spans="1:14" s="107" customFormat="1" ht="12">
      <c r="B97" s="65"/>
      <c r="C97" s="573" t="s">
        <v>3</v>
      </c>
      <c r="D97" s="204"/>
      <c r="E97" s="202" t="s">
        <v>207</v>
      </c>
      <c r="F97" s="202" t="s">
        <v>207</v>
      </c>
      <c r="G97" s="202" t="s">
        <v>207</v>
      </c>
      <c r="H97" s="202" t="s">
        <v>207</v>
      </c>
      <c r="I97" s="202" t="s">
        <v>207</v>
      </c>
      <c r="J97" s="202" t="s">
        <v>207</v>
      </c>
      <c r="K97" s="202" t="s">
        <v>207</v>
      </c>
      <c r="L97" s="202">
        <f>+IF(L85=0,"-",L79/L85)</f>
        <v>0.18627519026666098</v>
      </c>
      <c r="M97" s="202" t="s">
        <v>207</v>
      </c>
      <c r="N97" s="202" t="s">
        <v>207</v>
      </c>
    </row>
    <row r="98" spans="1:14" s="107" customFormat="1" ht="15.75" customHeight="1">
      <c r="B98" s="65"/>
      <c r="C98" s="207" t="s">
        <v>225</v>
      </c>
      <c r="D98" s="208"/>
      <c r="E98" s="202" t="s">
        <v>207</v>
      </c>
      <c r="F98" s="202" t="s">
        <v>207</v>
      </c>
      <c r="G98" s="202" t="s">
        <v>207</v>
      </c>
      <c r="H98" s="202" t="s">
        <v>207</v>
      </c>
      <c r="I98" s="202" t="s">
        <v>207</v>
      </c>
      <c r="J98" s="202" t="s">
        <v>207</v>
      </c>
      <c r="K98" s="202" t="s">
        <v>207</v>
      </c>
      <c r="L98" s="202">
        <f t="shared" ref="L98" si="29">+IF(L85=0,"-",L83/L80)</f>
        <v>0.53839571782563311</v>
      </c>
      <c r="M98" s="202" t="s">
        <v>207</v>
      </c>
      <c r="N98" s="202">
        <f>+IF(N85=0,"-",N83/N80)</f>
        <v>0.53383797609132244</v>
      </c>
    </row>
    <row r="99" spans="1:14" s="107" customFormat="1" ht="22.5" customHeight="1">
      <c r="B99" s="65">
        <v>2</v>
      </c>
      <c r="C99" s="211" t="s">
        <v>226</v>
      </c>
      <c r="D99" s="71"/>
      <c r="E99" s="142" t="s">
        <v>207</v>
      </c>
      <c r="F99" s="142" t="s">
        <v>207</v>
      </c>
      <c r="G99" s="142" t="s">
        <v>207</v>
      </c>
      <c r="H99" s="142" t="s">
        <v>207</v>
      </c>
      <c r="I99" s="142" t="s">
        <v>207</v>
      </c>
      <c r="J99" s="142" t="s">
        <v>207</v>
      </c>
      <c r="K99" s="142" t="s">
        <v>207</v>
      </c>
      <c r="L99" s="142">
        <f t="shared" ref="L99:N99" si="30">+IF(L69=0,"-",L75/L69)</f>
        <v>0.57424197067427907</v>
      </c>
      <c r="M99" s="142" t="s">
        <v>207</v>
      </c>
      <c r="N99" s="142">
        <f t="shared" si="30"/>
        <v>0.58313808678392509</v>
      </c>
    </row>
    <row r="100" spans="1:14" s="107" customFormat="1" ht="12">
      <c r="B100" s="65"/>
      <c r="C100" s="20" t="s">
        <v>4</v>
      </c>
      <c r="D100" s="213"/>
      <c r="E100" s="205" t="s">
        <v>207</v>
      </c>
      <c r="F100" s="205" t="s">
        <v>207</v>
      </c>
      <c r="G100" s="205" t="s">
        <v>207</v>
      </c>
      <c r="H100" s="205" t="s">
        <v>207</v>
      </c>
      <c r="I100" s="205" t="s">
        <v>207</v>
      </c>
      <c r="J100" s="205" t="s">
        <v>207</v>
      </c>
      <c r="K100" s="205" t="s">
        <v>207</v>
      </c>
      <c r="L100" s="205" t="s">
        <v>207</v>
      </c>
      <c r="M100" s="205" t="s">
        <v>207</v>
      </c>
      <c r="N100" s="205">
        <f>+IF(N69=0,"-",N76/N69)</f>
        <v>0.32538346478278413</v>
      </c>
    </row>
    <row r="101" spans="1:14" s="107" customFormat="1" ht="12">
      <c r="B101" s="65"/>
      <c r="C101" s="20" t="s">
        <v>5</v>
      </c>
      <c r="D101" s="213"/>
      <c r="E101" s="205" t="s">
        <v>207</v>
      </c>
      <c r="F101" s="205" t="s">
        <v>207</v>
      </c>
      <c r="G101" s="205" t="s">
        <v>207</v>
      </c>
      <c r="H101" s="205" t="s">
        <v>207</v>
      </c>
      <c r="I101" s="205" t="s">
        <v>207</v>
      </c>
      <c r="J101" s="205" t="s">
        <v>207</v>
      </c>
      <c r="K101" s="205" t="s">
        <v>207</v>
      </c>
      <c r="L101" s="205" t="s">
        <v>207</v>
      </c>
      <c r="M101" s="205" t="s">
        <v>207</v>
      </c>
      <c r="N101" s="205">
        <f t="shared" ref="N101" si="31">+IF(N69=0,"-",N77/N69)</f>
        <v>0.25775462200114102</v>
      </c>
    </row>
    <row r="102" spans="1:14" s="107" customFormat="1" ht="12">
      <c r="B102" s="65"/>
      <c r="C102" s="20" t="s">
        <v>2</v>
      </c>
      <c r="D102" s="213"/>
      <c r="E102" s="205" t="s">
        <v>207</v>
      </c>
      <c r="F102" s="205" t="s">
        <v>207</v>
      </c>
      <c r="G102" s="205" t="s">
        <v>207</v>
      </c>
      <c r="H102" s="205" t="s">
        <v>207</v>
      </c>
      <c r="I102" s="205" t="s">
        <v>207</v>
      </c>
      <c r="J102" s="205" t="s">
        <v>207</v>
      </c>
      <c r="K102" s="205" t="s">
        <v>207</v>
      </c>
      <c r="L102" s="205">
        <f>+IF(L69=0,"-",L78/L69)</f>
        <v>0.29653849367453528</v>
      </c>
      <c r="M102" s="205" t="s">
        <v>207</v>
      </c>
      <c r="N102" s="205" t="s">
        <v>207</v>
      </c>
    </row>
    <row r="103" spans="1:14" s="107" customFormat="1" ht="12">
      <c r="B103" s="65"/>
      <c r="C103" s="20" t="s">
        <v>3</v>
      </c>
      <c r="D103" s="213"/>
      <c r="E103" s="205" t="s">
        <v>207</v>
      </c>
      <c r="F103" s="205" t="s">
        <v>207</v>
      </c>
      <c r="G103" s="205" t="s">
        <v>207</v>
      </c>
      <c r="H103" s="205" t="s">
        <v>207</v>
      </c>
      <c r="I103" s="205" t="s">
        <v>207</v>
      </c>
      <c r="J103" s="205" t="s">
        <v>207</v>
      </c>
      <c r="K103" s="205" t="s">
        <v>207</v>
      </c>
      <c r="L103" s="205">
        <f>+IF(L69=0,"-",L79/L69)</f>
        <v>0.27770347699974379</v>
      </c>
      <c r="M103" s="205" t="s">
        <v>207</v>
      </c>
      <c r="N103" s="205" t="s">
        <v>207</v>
      </c>
    </row>
    <row r="104" spans="1:14" ht="32.25" customHeight="1">
      <c r="A104"/>
      <c r="B104" s="215">
        <v>3</v>
      </c>
      <c r="C104" s="216" t="s">
        <v>227</v>
      </c>
      <c r="D104" s="217"/>
      <c r="E104" s="218" t="s">
        <v>207</v>
      </c>
      <c r="F104" s="218" t="s">
        <v>207</v>
      </c>
      <c r="G104" s="218" t="s">
        <v>207</v>
      </c>
      <c r="H104" s="218" t="s">
        <v>207</v>
      </c>
      <c r="I104" s="218" t="s">
        <v>207</v>
      </c>
      <c r="J104" s="218" t="s">
        <v>207</v>
      </c>
      <c r="K104" s="218" t="s">
        <v>207</v>
      </c>
      <c r="L104" s="218">
        <f t="shared" ref="L104" si="32">+IF(L80=0,"-",L83/L80)</f>
        <v>0.53839571782563311</v>
      </c>
      <c r="M104" s="218" t="s">
        <v>207</v>
      </c>
      <c r="N104" s="218">
        <f>+IF(N80=0,"-",N83/N80)</f>
        <v>0.53383797609132244</v>
      </c>
    </row>
    <row r="105" spans="1:14" ht="14.25" customHeight="1">
      <c r="A105"/>
      <c r="C105" s="576"/>
    </row>
    <row r="106" spans="1:14">
      <c r="B106" s="74"/>
      <c r="C106" s="1"/>
      <c r="D106" s="2"/>
      <c r="E106" s="2"/>
      <c r="F106" s="2"/>
      <c r="G106" s="2"/>
      <c r="H106" s="2"/>
      <c r="I106" s="2"/>
      <c r="J106" s="2"/>
      <c r="K106" s="2"/>
      <c r="L106" s="2"/>
      <c r="M106" s="2"/>
    </row>
    <row r="107" spans="1:14" ht="11.25" customHeight="1">
      <c r="A107"/>
      <c r="B107" s="219" t="s">
        <v>210</v>
      </c>
      <c r="C107" s="77"/>
      <c r="D107" s="78"/>
      <c r="E107" s="78"/>
      <c r="F107" s="78"/>
      <c r="G107" s="78"/>
      <c r="H107" s="78"/>
      <c r="I107" s="78"/>
      <c r="J107" s="78"/>
      <c r="K107" s="78"/>
      <c r="L107" s="78"/>
      <c r="M107" s="79"/>
    </row>
    <row r="108" spans="1:14" ht="11.25" customHeight="1">
      <c r="A108"/>
      <c r="B108" s="80" t="s">
        <v>211</v>
      </c>
      <c r="C108" s="81" t="s">
        <v>212</v>
      </c>
      <c r="D108" s="82"/>
      <c r="E108" s="82"/>
      <c r="F108" s="82"/>
      <c r="G108" s="82"/>
      <c r="H108" s="82"/>
      <c r="I108" s="82"/>
      <c r="J108" s="82"/>
      <c r="K108" s="82"/>
      <c r="L108" s="82"/>
      <c r="M108" s="83"/>
    </row>
    <row r="109" spans="1:14" ht="13.5" customHeight="1">
      <c r="A109"/>
      <c r="B109" s="220"/>
      <c r="C109" s="606"/>
      <c r="D109" s="607"/>
      <c r="E109" s="607"/>
      <c r="F109" s="607"/>
      <c r="G109" s="607"/>
      <c r="H109" s="607"/>
      <c r="I109" s="607"/>
      <c r="J109" s="607"/>
      <c r="K109" s="607"/>
      <c r="L109" s="607"/>
      <c r="M109" s="608"/>
    </row>
    <row r="110" spans="1:14" ht="13.5" customHeight="1">
      <c r="A110"/>
      <c r="B110" s="161"/>
      <c r="C110" s="592"/>
      <c r="D110" s="598"/>
      <c r="E110" s="598"/>
      <c r="F110" s="598"/>
      <c r="G110" s="598"/>
      <c r="H110" s="598"/>
      <c r="I110" s="598"/>
      <c r="J110" s="598"/>
      <c r="K110" s="598"/>
      <c r="L110" s="598"/>
      <c r="M110" s="599"/>
    </row>
    <row r="111" spans="1:14" ht="13.5" customHeight="1">
      <c r="A111"/>
      <c r="B111" s="161"/>
      <c r="C111" s="592"/>
      <c r="D111" s="598"/>
      <c r="E111" s="598"/>
      <c r="F111" s="598"/>
      <c r="G111" s="598"/>
      <c r="H111" s="598"/>
      <c r="I111" s="598"/>
      <c r="J111" s="598"/>
      <c r="K111" s="598"/>
      <c r="L111" s="598"/>
      <c r="M111" s="599"/>
    </row>
    <row r="112" spans="1:14" ht="13.5" customHeight="1">
      <c r="A112"/>
      <c r="B112" s="161"/>
      <c r="C112" s="592"/>
      <c r="D112" s="598"/>
      <c r="E112" s="598"/>
      <c r="F112" s="598"/>
      <c r="G112" s="598"/>
      <c r="H112" s="598"/>
      <c r="I112" s="598"/>
      <c r="J112" s="598"/>
      <c r="K112" s="598"/>
      <c r="L112" s="598"/>
      <c r="M112" s="599"/>
    </row>
    <row r="113" spans="1:13" ht="13.5" customHeight="1">
      <c r="A113"/>
      <c r="B113" s="161"/>
      <c r="C113" s="592"/>
      <c r="D113" s="598"/>
      <c r="E113" s="598"/>
      <c r="F113" s="598"/>
      <c r="G113" s="598"/>
      <c r="H113" s="598"/>
      <c r="I113" s="598"/>
      <c r="J113" s="598"/>
      <c r="K113" s="598"/>
      <c r="L113" s="598"/>
      <c r="M113" s="599"/>
    </row>
    <row r="114" spans="1:13" ht="13.5" customHeight="1">
      <c r="A114"/>
      <c r="B114" s="162"/>
      <c r="C114" s="603"/>
      <c r="D114" s="604"/>
      <c r="E114" s="604"/>
      <c r="F114" s="604"/>
      <c r="G114" s="604"/>
      <c r="H114" s="604"/>
      <c r="I114" s="604"/>
      <c r="J114" s="604"/>
      <c r="K114" s="604"/>
      <c r="L114" s="604"/>
      <c r="M114" s="605"/>
    </row>
    <row r="115" spans="1:13" ht="13.5" customHeight="1">
      <c r="A115"/>
      <c r="B115" s="221"/>
      <c r="C115" s="221"/>
      <c r="D115" s="222"/>
      <c r="E115" s="222"/>
      <c r="F115" s="222"/>
      <c r="G115" s="222"/>
      <c r="H115" s="222"/>
      <c r="I115" s="222"/>
      <c r="J115" s="222"/>
      <c r="K115" s="222"/>
      <c r="L115" s="222"/>
      <c r="M115" s="222"/>
    </row>
    <row r="132" spans="2:13" ht="16">
      <c r="B132" s="595" t="s">
        <v>68</v>
      </c>
      <c r="C132" s="596"/>
      <c r="D132" s="596"/>
      <c r="E132" s="596"/>
      <c r="F132" s="596"/>
      <c r="G132" s="596"/>
      <c r="H132" s="596"/>
      <c r="I132" s="596"/>
      <c r="J132" s="596"/>
      <c r="K132" s="596"/>
      <c r="L132" s="596"/>
      <c r="M132" s="597"/>
    </row>
    <row r="133" spans="2:13">
      <c r="B133" s="1"/>
      <c r="C133" s="1"/>
      <c r="D133" s="2"/>
      <c r="E133" s="2"/>
      <c r="F133" s="2"/>
      <c r="G133" s="2"/>
      <c r="H133" s="2"/>
      <c r="I133" s="2"/>
      <c r="J133" s="2"/>
      <c r="K133" s="2"/>
      <c r="L133" s="2"/>
      <c r="M133" s="2"/>
    </row>
    <row r="134" spans="2:13" ht="14" thickBot="1">
      <c r="B134" s="96" t="s">
        <v>201</v>
      </c>
      <c r="C134" s="97"/>
      <c r="D134" s="98" t="s">
        <v>202</v>
      </c>
      <c r="E134" s="99">
        <v>1970</v>
      </c>
      <c r="F134" s="99">
        <v>1975</v>
      </c>
      <c r="G134" s="99">
        <v>1980</v>
      </c>
      <c r="H134" s="99">
        <v>1985</v>
      </c>
      <c r="I134" s="99">
        <v>1990</v>
      </c>
      <c r="J134" s="99">
        <v>1995</v>
      </c>
      <c r="K134" s="99">
        <v>2000</v>
      </c>
      <c r="L134" s="99">
        <v>2005</v>
      </c>
      <c r="M134" s="100">
        <v>2010</v>
      </c>
    </row>
    <row r="135" spans="2:13" ht="15">
      <c r="B135" s="10" t="s">
        <v>238</v>
      </c>
      <c r="C135" s="223"/>
      <c r="D135" s="224"/>
      <c r="E135" s="14"/>
      <c r="F135" s="14"/>
      <c r="G135" s="14"/>
      <c r="H135" s="14"/>
      <c r="I135" s="14"/>
      <c r="J135" s="14"/>
      <c r="K135" s="14"/>
      <c r="L135" s="14"/>
      <c r="M135" s="15"/>
    </row>
    <row r="136" spans="2:13" ht="15">
      <c r="B136" s="17"/>
      <c r="C136" s="225" t="s">
        <v>98</v>
      </c>
      <c r="D136" s="226"/>
      <c r="E136" s="227"/>
      <c r="F136" s="228"/>
      <c r="G136" s="229"/>
      <c r="H136" s="227"/>
      <c r="I136" s="228"/>
      <c r="J136" s="228"/>
      <c r="K136" s="228"/>
      <c r="L136" s="228"/>
      <c r="M136" s="230"/>
    </row>
    <row r="137" spans="2:13">
      <c r="B137" s="17"/>
      <c r="C137" s="225" t="s">
        <v>100</v>
      </c>
      <c r="D137" s="120"/>
      <c r="E137" s="231"/>
      <c r="F137" s="232"/>
      <c r="G137" s="233"/>
      <c r="H137" s="231"/>
      <c r="I137" s="232"/>
      <c r="J137" s="232"/>
      <c r="K137" s="232"/>
      <c r="L137" s="232"/>
      <c r="M137" s="234"/>
    </row>
    <row r="138" spans="2:13">
      <c r="B138" s="17"/>
      <c r="C138" s="225"/>
      <c r="D138" s="120"/>
      <c r="E138" s="121"/>
      <c r="F138" s="122"/>
      <c r="G138" s="123"/>
      <c r="H138" s="121"/>
      <c r="I138" s="122"/>
      <c r="J138" s="122"/>
      <c r="K138" s="122"/>
      <c r="L138" s="122"/>
      <c r="M138" s="124"/>
    </row>
    <row r="139" spans="2:13">
      <c r="B139" s="38" t="s">
        <v>174</v>
      </c>
      <c r="C139" s="235"/>
      <c r="D139" s="125"/>
      <c r="E139" s="42"/>
      <c r="F139" s="42"/>
      <c r="G139" s="126"/>
      <c r="H139" s="42"/>
      <c r="I139" s="42"/>
      <c r="J139" s="42"/>
      <c r="K139" s="42"/>
      <c r="L139" s="42"/>
      <c r="M139" s="43"/>
    </row>
    <row r="140" spans="2:13">
      <c r="B140" s="17"/>
      <c r="C140" s="225" t="s">
        <v>98</v>
      </c>
      <c r="D140" s="120"/>
      <c r="E140" s="227"/>
      <c r="F140" s="228"/>
      <c r="G140" s="229"/>
      <c r="H140" s="227"/>
      <c r="I140" s="228"/>
      <c r="J140" s="228"/>
      <c r="K140" s="228"/>
      <c r="L140" s="228"/>
      <c r="M140" s="230"/>
    </row>
    <row r="141" spans="2:13">
      <c r="B141" s="17"/>
      <c r="C141" s="225" t="s">
        <v>100</v>
      </c>
      <c r="D141" s="120"/>
      <c r="E141" s="231"/>
      <c r="F141" s="232"/>
      <c r="G141" s="233"/>
      <c r="H141" s="231"/>
      <c r="I141" s="232"/>
      <c r="J141" s="232"/>
      <c r="K141" s="232"/>
      <c r="L141" s="232"/>
      <c r="M141" s="234"/>
    </row>
    <row r="142" spans="2:13">
      <c r="B142" s="17"/>
      <c r="C142" s="225"/>
      <c r="D142" s="120"/>
      <c r="E142" s="184"/>
      <c r="F142" s="185"/>
      <c r="G142" s="186"/>
      <c r="H142" s="184"/>
      <c r="I142" s="185"/>
      <c r="J142" s="185"/>
      <c r="K142" s="185"/>
      <c r="L142" s="185"/>
      <c r="M142" s="187"/>
    </row>
    <row r="143" spans="2:13">
      <c r="B143" s="38" t="s">
        <v>175</v>
      </c>
      <c r="C143" s="235"/>
      <c r="D143" s="125"/>
      <c r="E143" s="42"/>
      <c r="F143" s="42"/>
      <c r="G143" s="126"/>
      <c r="H143" s="42"/>
      <c r="I143" s="42"/>
      <c r="J143" s="42"/>
      <c r="K143" s="42"/>
      <c r="L143" s="42"/>
      <c r="M143" s="43"/>
    </row>
    <row r="144" spans="2:13">
      <c r="B144" s="17"/>
      <c r="C144" s="225" t="s">
        <v>98</v>
      </c>
      <c r="D144" s="133"/>
      <c r="E144" s="188"/>
      <c r="F144" s="188"/>
      <c r="G144" s="189"/>
      <c r="H144" s="188"/>
      <c r="I144" s="188"/>
      <c r="J144" s="188"/>
      <c r="K144" s="188"/>
      <c r="L144" s="188"/>
      <c r="M144" s="236"/>
    </row>
    <row r="145" spans="1:13">
      <c r="B145" s="17"/>
      <c r="C145" s="225" t="s">
        <v>100</v>
      </c>
      <c r="D145" s="133"/>
      <c r="E145" s="174"/>
      <c r="F145" s="174"/>
      <c r="G145" s="237"/>
      <c r="H145" s="174"/>
      <c r="I145" s="174"/>
      <c r="J145" s="174"/>
      <c r="K145" s="174"/>
      <c r="L145" s="174"/>
      <c r="M145" s="238"/>
    </row>
    <row r="146" spans="1:13">
      <c r="B146" s="56"/>
      <c r="C146" s="239"/>
      <c r="D146" s="135"/>
      <c r="E146" s="240"/>
      <c r="F146" s="137"/>
      <c r="G146" s="241"/>
      <c r="H146" s="240"/>
      <c r="I146" s="137"/>
      <c r="J146" s="137"/>
      <c r="K146" s="137"/>
      <c r="L146" s="137"/>
      <c r="M146" s="138"/>
    </row>
    <row r="147" spans="1:13">
      <c r="B147" s="74"/>
    </row>
    <row r="148" spans="1:13" thickBot="1">
      <c r="A148"/>
      <c r="B148" s="62" t="s">
        <v>205</v>
      </c>
      <c r="C148" s="194"/>
      <c r="D148" s="195"/>
      <c r="E148" s="99">
        <v>1970</v>
      </c>
      <c r="F148" s="99">
        <v>1975</v>
      </c>
      <c r="G148" s="99">
        <v>1980</v>
      </c>
      <c r="H148" s="99">
        <v>1985</v>
      </c>
      <c r="I148" s="99">
        <v>1990</v>
      </c>
      <c r="J148" s="99">
        <v>1995</v>
      </c>
      <c r="K148" s="99">
        <v>2000</v>
      </c>
      <c r="L148" s="99">
        <v>2005</v>
      </c>
      <c r="M148" s="100">
        <v>2010</v>
      </c>
    </row>
    <row r="149" spans="1:13" ht="24.75" customHeight="1">
      <c r="A149"/>
      <c r="B149" s="242">
        <v>1</v>
      </c>
      <c r="C149" s="196" t="s">
        <v>228</v>
      </c>
      <c r="D149" s="243"/>
      <c r="E149" s="244" t="s">
        <v>207</v>
      </c>
      <c r="F149" s="244" t="s">
        <v>207</v>
      </c>
      <c r="G149" s="244" t="s">
        <v>207</v>
      </c>
      <c r="H149" s="244" t="s">
        <v>207</v>
      </c>
      <c r="I149" s="244" t="s">
        <v>207</v>
      </c>
      <c r="J149" s="244" t="s">
        <v>207</v>
      </c>
      <c r="K149" s="244" t="s">
        <v>207</v>
      </c>
      <c r="L149" s="244" t="s">
        <v>207</v>
      </c>
      <c r="M149" s="245" t="s">
        <v>207</v>
      </c>
    </row>
    <row r="150" spans="1:13" ht="24.75" customHeight="1">
      <c r="A150"/>
      <c r="B150" s="246">
        <v>2</v>
      </c>
      <c r="C150" s="247" t="s">
        <v>229</v>
      </c>
      <c r="D150" s="248"/>
      <c r="E150" s="249" t="s">
        <v>207</v>
      </c>
      <c r="F150" s="249" t="s">
        <v>207</v>
      </c>
      <c r="G150" s="249" t="s">
        <v>207</v>
      </c>
      <c r="H150" s="249" t="s">
        <v>207</v>
      </c>
      <c r="I150" s="249" t="s">
        <v>207</v>
      </c>
      <c r="J150" s="249" t="s">
        <v>207</v>
      </c>
      <c r="K150" s="249" t="s">
        <v>207</v>
      </c>
      <c r="L150" s="249" t="s">
        <v>207</v>
      </c>
      <c r="M150" s="250" t="s">
        <v>207</v>
      </c>
    </row>
    <row r="151" spans="1:13" ht="24.75" customHeight="1">
      <c r="A151"/>
      <c r="B151" s="251">
        <v>3</v>
      </c>
      <c r="C151" s="252" t="s">
        <v>230</v>
      </c>
      <c r="D151" s="253"/>
      <c r="E151" s="254" t="s">
        <v>207</v>
      </c>
      <c r="F151" s="254" t="s">
        <v>207</v>
      </c>
      <c r="G151" s="254" t="s">
        <v>207</v>
      </c>
      <c r="H151" s="254" t="s">
        <v>207</v>
      </c>
      <c r="I151" s="254" t="s">
        <v>207</v>
      </c>
      <c r="J151" s="254" t="s">
        <v>207</v>
      </c>
      <c r="K151" s="254" t="s">
        <v>207</v>
      </c>
      <c r="L151" s="254" t="s">
        <v>207</v>
      </c>
      <c r="M151" s="255" t="s">
        <v>207</v>
      </c>
    </row>
    <row r="152" spans="1:13">
      <c r="B152" s="74"/>
      <c r="C152" s="1"/>
      <c r="D152" s="2"/>
      <c r="E152" s="2"/>
      <c r="F152" s="2"/>
      <c r="G152" s="2"/>
      <c r="H152" s="2"/>
      <c r="I152" s="2"/>
      <c r="J152" s="2"/>
      <c r="K152" s="2"/>
      <c r="L152" s="2"/>
      <c r="M152" s="2"/>
    </row>
    <row r="153" spans="1:13" ht="11.25" customHeight="1">
      <c r="A153"/>
      <c r="B153" s="76" t="s">
        <v>210</v>
      </c>
      <c r="C153" s="77"/>
      <c r="D153" s="78"/>
      <c r="E153" s="78"/>
      <c r="F153" s="78"/>
      <c r="G153" s="78"/>
      <c r="H153" s="78"/>
      <c r="I153" s="78"/>
      <c r="J153" s="78"/>
      <c r="K153" s="78"/>
      <c r="L153" s="78"/>
      <c r="M153" s="79"/>
    </row>
    <row r="154" spans="1:13" ht="11.25" customHeight="1">
      <c r="A154"/>
      <c r="B154" s="80" t="s">
        <v>211</v>
      </c>
      <c r="C154" s="81" t="s">
        <v>212</v>
      </c>
      <c r="D154" s="82"/>
      <c r="E154" s="82"/>
      <c r="F154" s="82"/>
      <c r="G154" s="82"/>
      <c r="H154" s="82"/>
      <c r="I154" s="82"/>
      <c r="J154" s="82"/>
      <c r="K154" s="82"/>
      <c r="L154" s="82"/>
      <c r="M154" s="83"/>
    </row>
    <row r="155" spans="1:13" ht="23.25" customHeight="1">
      <c r="A155"/>
      <c r="B155" s="256"/>
      <c r="C155" s="611"/>
      <c r="D155" s="612"/>
      <c r="E155" s="612"/>
      <c r="F155" s="612"/>
      <c r="G155" s="612"/>
      <c r="H155" s="612"/>
      <c r="I155" s="612"/>
      <c r="J155" s="612"/>
      <c r="K155" s="612"/>
      <c r="L155" s="612"/>
      <c r="M155" s="613"/>
    </row>
    <row r="156" spans="1:13" ht="13.5" customHeight="1">
      <c r="A156"/>
      <c r="B156" s="257"/>
      <c r="C156" s="592"/>
      <c r="D156" s="614"/>
      <c r="E156" s="614"/>
      <c r="F156" s="614"/>
      <c r="G156" s="614"/>
      <c r="H156" s="614"/>
      <c r="I156" s="614"/>
      <c r="J156" s="614"/>
      <c r="K156" s="614"/>
      <c r="L156" s="614"/>
      <c r="M156" s="615"/>
    </row>
    <row r="157" spans="1:13" ht="13.5" customHeight="1">
      <c r="A157"/>
      <c r="B157" s="257"/>
      <c r="C157" s="592"/>
      <c r="D157" s="614"/>
      <c r="E157" s="614"/>
      <c r="F157" s="614"/>
      <c r="G157" s="614"/>
      <c r="H157" s="614"/>
      <c r="I157" s="614"/>
      <c r="J157" s="614"/>
      <c r="K157" s="614"/>
      <c r="L157" s="614"/>
      <c r="M157" s="615"/>
    </row>
    <row r="158" spans="1:13" ht="13.5" customHeight="1">
      <c r="A158"/>
      <c r="B158" s="160"/>
      <c r="C158" s="616"/>
      <c r="D158" s="617"/>
      <c r="E158" s="617"/>
      <c r="F158" s="617"/>
      <c r="G158" s="617"/>
      <c r="H158" s="617"/>
      <c r="I158" s="617"/>
      <c r="J158" s="617"/>
      <c r="K158" s="617"/>
      <c r="L158" s="617"/>
      <c r="M158" s="618"/>
    </row>
    <row r="159" spans="1:13" ht="13.5" customHeight="1">
      <c r="A159"/>
      <c r="B159" s="160"/>
      <c r="C159" s="616"/>
      <c r="D159" s="617"/>
      <c r="E159" s="617"/>
      <c r="F159" s="617"/>
      <c r="G159" s="617"/>
      <c r="H159" s="617"/>
      <c r="I159" s="617"/>
      <c r="J159" s="617"/>
      <c r="K159" s="617"/>
      <c r="L159" s="617"/>
      <c r="M159" s="618"/>
    </row>
    <row r="160" spans="1:13" ht="13.5" customHeight="1">
      <c r="A160"/>
      <c r="B160" s="88"/>
      <c r="C160" s="619"/>
      <c r="D160" s="620"/>
      <c r="E160" s="620"/>
      <c r="F160" s="620"/>
      <c r="G160" s="620"/>
      <c r="H160" s="620"/>
      <c r="I160" s="620"/>
      <c r="J160" s="620"/>
      <c r="K160" s="620"/>
      <c r="L160" s="620"/>
      <c r="M160" s="621"/>
    </row>
    <row r="177" spans="1:14" ht="18.75" customHeight="1">
      <c r="B177" s="595" t="s">
        <v>69</v>
      </c>
      <c r="C177" s="596"/>
      <c r="D177" s="596"/>
      <c r="E177" s="596"/>
      <c r="F177" s="596"/>
      <c r="G177" s="596"/>
      <c r="H177" s="596"/>
      <c r="I177" s="596"/>
      <c r="J177" s="596"/>
      <c r="K177" s="596"/>
      <c r="L177" s="596"/>
      <c r="M177" s="596"/>
      <c r="N177" s="596"/>
    </row>
    <row r="178" spans="1:14">
      <c r="B178" s="1"/>
      <c r="C178" s="1"/>
      <c r="D178" s="2"/>
      <c r="E178" s="2"/>
      <c r="F178" s="2"/>
      <c r="G178" s="2"/>
      <c r="H178" s="2"/>
      <c r="I178" s="2"/>
      <c r="J178" s="2"/>
      <c r="K178" s="2"/>
      <c r="L178" s="2"/>
      <c r="M178" s="2"/>
    </row>
    <row r="179" spans="1:14" ht="14" thickBot="1">
      <c r="B179" s="96" t="s">
        <v>201</v>
      </c>
      <c r="C179" s="97"/>
      <c r="D179" s="98" t="s">
        <v>202</v>
      </c>
      <c r="E179" s="8">
        <v>1965</v>
      </c>
      <c r="F179" s="7">
        <v>1970</v>
      </c>
      <c r="G179" s="9">
        <v>1975</v>
      </c>
      <c r="H179" s="7">
        <v>1980</v>
      </c>
      <c r="I179" s="7">
        <v>1985</v>
      </c>
      <c r="J179" s="7">
        <v>1990</v>
      </c>
      <c r="K179" s="7">
        <v>1995</v>
      </c>
      <c r="L179" s="7">
        <v>2000</v>
      </c>
      <c r="M179" s="9">
        <v>2005</v>
      </c>
      <c r="N179" s="7">
        <v>2010</v>
      </c>
    </row>
    <row r="180" spans="1:14">
      <c r="B180" s="258" t="s">
        <v>238</v>
      </c>
      <c r="C180" s="223"/>
      <c r="D180" s="166"/>
      <c r="E180" s="290" t="s">
        <v>207</v>
      </c>
      <c r="F180" s="290" t="s">
        <v>207</v>
      </c>
      <c r="G180" s="290" t="s">
        <v>207</v>
      </c>
      <c r="H180" s="290" t="s">
        <v>207</v>
      </c>
      <c r="I180" s="290" t="s">
        <v>207</v>
      </c>
      <c r="J180" s="290" t="s">
        <v>207</v>
      </c>
      <c r="K180" s="290" t="s">
        <v>207</v>
      </c>
      <c r="L180" s="290" t="s">
        <v>207</v>
      </c>
      <c r="M180" s="290" t="s">
        <v>207</v>
      </c>
      <c r="N180" s="290" t="s">
        <v>207</v>
      </c>
    </row>
    <row r="181" spans="1:14">
      <c r="B181" s="17"/>
      <c r="C181" s="225" t="s">
        <v>108</v>
      </c>
      <c r="D181" s="168">
        <v>1</v>
      </c>
      <c r="E181" s="169"/>
      <c r="F181" s="169"/>
      <c r="G181" s="259"/>
      <c r="H181" s="169"/>
      <c r="I181" s="169"/>
      <c r="J181" s="169"/>
      <c r="K181" s="169"/>
      <c r="L181" s="169"/>
      <c r="M181" s="260"/>
      <c r="N181" s="384"/>
    </row>
    <row r="182" spans="1:14" s="107" customFormat="1">
      <c r="A182" s="73"/>
      <c r="B182" s="17"/>
      <c r="C182" s="20" t="s">
        <v>4</v>
      </c>
      <c r="D182" s="170"/>
      <c r="E182" s="171"/>
      <c r="F182" s="171"/>
      <c r="G182" s="261"/>
      <c r="H182" s="171"/>
      <c r="I182" s="171"/>
      <c r="J182" s="171"/>
      <c r="K182" s="171"/>
      <c r="L182" s="171"/>
      <c r="M182" s="262"/>
      <c r="N182" s="381"/>
    </row>
    <row r="183" spans="1:14" s="107" customFormat="1">
      <c r="A183" s="73"/>
      <c r="B183" s="17"/>
      <c r="C183" s="20" t="s">
        <v>5</v>
      </c>
      <c r="D183" s="170"/>
      <c r="E183" s="171"/>
      <c r="F183" s="171"/>
      <c r="G183" s="261"/>
      <c r="H183" s="171"/>
      <c r="I183" s="171"/>
      <c r="J183" s="171"/>
      <c r="K183" s="171"/>
      <c r="L183" s="171"/>
      <c r="M183" s="262"/>
      <c r="N183" s="381"/>
    </row>
    <row r="184" spans="1:14" s="107" customFormat="1">
      <c r="A184" s="73"/>
      <c r="B184" s="17"/>
      <c r="C184" s="68"/>
      <c r="D184" s="170"/>
      <c r="E184" s="171"/>
      <c r="F184" s="171"/>
      <c r="G184" s="261"/>
      <c r="H184" s="171"/>
      <c r="I184" s="171"/>
      <c r="J184" s="171"/>
      <c r="K184" s="171"/>
      <c r="L184" s="171"/>
      <c r="M184" s="262"/>
      <c r="N184" s="382"/>
    </row>
    <row r="185" spans="1:14" s="107" customFormat="1">
      <c r="A185" s="73"/>
      <c r="B185" s="17"/>
      <c r="C185" s="225" t="s">
        <v>110</v>
      </c>
      <c r="D185" s="168">
        <v>2</v>
      </c>
      <c r="E185" s="174"/>
      <c r="F185" s="174"/>
      <c r="G185" s="237"/>
      <c r="H185" s="174"/>
      <c r="I185" s="174"/>
      <c r="J185" s="174"/>
      <c r="K185" s="174"/>
      <c r="L185" s="174"/>
      <c r="M185" s="238"/>
      <c r="N185" s="238"/>
    </row>
    <row r="186" spans="1:14" s="107" customFormat="1">
      <c r="A186" s="73"/>
      <c r="B186" s="17"/>
      <c r="C186" s="20" t="s">
        <v>4</v>
      </c>
      <c r="D186" s="170"/>
      <c r="E186" s="175"/>
      <c r="F186" s="175"/>
      <c r="G186" s="263"/>
      <c r="H186" s="175"/>
      <c r="I186" s="175"/>
      <c r="J186" s="175"/>
      <c r="K186" s="175"/>
      <c r="L186" s="175"/>
      <c r="M186" s="264"/>
      <c r="N186" s="381"/>
    </row>
    <row r="187" spans="1:14" s="107" customFormat="1">
      <c r="A187" s="73"/>
      <c r="B187" s="17"/>
      <c r="C187" s="20" t="s">
        <v>5</v>
      </c>
      <c r="D187" s="170"/>
      <c r="E187" s="175"/>
      <c r="F187" s="175"/>
      <c r="G187" s="175"/>
      <c r="H187" s="175"/>
      <c r="I187" s="175"/>
      <c r="J187" s="175"/>
      <c r="K187" s="175"/>
      <c r="L187" s="175"/>
      <c r="M187" s="175"/>
      <c r="N187" s="381"/>
    </row>
    <row r="188" spans="1:14" s="107" customFormat="1">
      <c r="A188" s="73"/>
      <c r="B188" s="17"/>
      <c r="C188" s="68"/>
      <c r="D188" s="170"/>
      <c r="E188" s="24"/>
      <c r="F188" s="28"/>
      <c r="G188" s="26"/>
      <c r="H188" s="27"/>
      <c r="I188" s="28"/>
      <c r="J188" s="28"/>
      <c r="K188" s="28"/>
      <c r="L188" s="28"/>
      <c r="M188" s="26"/>
      <c r="N188" s="382"/>
    </row>
    <row r="189" spans="1:14" s="107" customFormat="1">
      <c r="A189" s="73"/>
      <c r="B189" s="265" t="s">
        <v>174</v>
      </c>
      <c r="C189" s="235"/>
      <c r="D189" s="177"/>
      <c r="E189" s="290" t="s">
        <v>207</v>
      </c>
      <c r="F189" s="290" t="s">
        <v>207</v>
      </c>
      <c r="G189" s="290" t="s">
        <v>207</v>
      </c>
      <c r="H189" s="290" t="s">
        <v>207</v>
      </c>
      <c r="I189" s="290" t="s">
        <v>207</v>
      </c>
      <c r="J189" s="290" t="s">
        <v>207</v>
      </c>
      <c r="K189" s="290" t="s">
        <v>207</v>
      </c>
      <c r="L189" s="290" t="s">
        <v>207</v>
      </c>
      <c r="M189" s="290" t="s">
        <v>207</v>
      </c>
      <c r="N189" s="290" t="s">
        <v>207</v>
      </c>
    </row>
    <row r="190" spans="1:14" s="107" customFormat="1">
      <c r="A190" s="73"/>
      <c r="B190" s="17"/>
      <c r="C190" s="225" t="s">
        <v>108</v>
      </c>
      <c r="D190" s="170"/>
      <c r="E190" s="178"/>
      <c r="F190" s="178"/>
      <c r="G190" s="266"/>
      <c r="H190" s="178"/>
      <c r="I190" s="178"/>
      <c r="J190" s="178"/>
      <c r="K190" s="178"/>
      <c r="L190" s="178"/>
      <c r="M190" s="267"/>
      <c r="N190" s="381"/>
    </row>
    <row r="191" spans="1:14" s="107" customFormat="1">
      <c r="A191" s="73"/>
      <c r="B191" s="17"/>
      <c r="C191" s="225" t="s">
        <v>110</v>
      </c>
      <c r="D191" s="170"/>
      <c r="E191" s="181"/>
      <c r="F191" s="181"/>
      <c r="G191" s="268"/>
      <c r="H191" s="181"/>
      <c r="I191" s="181"/>
      <c r="J191" s="181"/>
      <c r="K191" s="181"/>
      <c r="L191" s="181"/>
      <c r="M191" s="269"/>
      <c r="N191" s="381"/>
    </row>
    <row r="192" spans="1:14">
      <c r="B192" s="17"/>
      <c r="C192" s="225"/>
      <c r="D192" s="170"/>
      <c r="E192" s="270"/>
      <c r="F192" s="270"/>
      <c r="G192" s="271"/>
      <c r="H192" s="270"/>
      <c r="I192" s="270"/>
      <c r="J192" s="270"/>
      <c r="K192" s="270"/>
      <c r="L192" s="270"/>
      <c r="M192" s="272"/>
      <c r="N192" s="383"/>
    </row>
    <row r="193" spans="1:14">
      <c r="B193" s="38" t="s">
        <v>175</v>
      </c>
      <c r="C193" s="235"/>
      <c r="D193" s="177"/>
      <c r="E193" s="290" t="s">
        <v>207</v>
      </c>
      <c r="F193" s="290" t="s">
        <v>207</v>
      </c>
      <c r="G193" s="290" t="s">
        <v>207</v>
      </c>
      <c r="H193" s="290" t="s">
        <v>207</v>
      </c>
      <c r="I193" s="290" t="s">
        <v>207</v>
      </c>
      <c r="J193" s="290" t="s">
        <v>207</v>
      </c>
      <c r="K193" s="290" t="s">
        <v>207</v>
      </c>
      <c r="L193" s="290" t="s">
        <v>207</v>
      </c>
      <c r="M193" s="290" t="s">
        <v>207</v>
      </c>
      <c r="N193" s="290" t="s">
        <v>207</v>
      </c>
    </row>
    <row r="194" spans="1:14">
      <c r="B194" s="17"/>
      <c r="C194" s="225" t="s">
        <v>108</v>
      </c>
      <c r="D194" s="168"/>
      <c r="E194" s="188"/>
      <c r="F194" s="188"/>
      <c r="G194" s="189"/>
      <c r="H194" s="188"/>
      <c r="I194" s="188"/>
      <c r="J194" s="188"/>
      <c r="K194" s="188"/>
      <c r="L194" s="188"/>
      <c r="M194" s="236"/>
      <c r="N194" s="236"/>
    </row>
    <row r="195" spans="1:14">
      <c r="B195" s="17"/>
      <c r="C195" s="225" t="s">
        <v>110</v>
      </c>
      <c r="D195" s="168"/>
      <c r="E195" s="174"/>
      <c r="F195" s="174"/>
      <c r="G195" s="237"/>
      <c r="H195" s="174"/>
      <c r="I195" s="174"/>
      <c r="J195" s="174"/>
      <c r="K195" s="174"/>
      <c r="L195" s="174"/>
      <c r="M195" s="238"/>
      <c r="N195" s="238"/>
    </row>
    <row r="196" spans="1:14" ht="12">
      <c r="A196"/>
      <c r="B196" s="56"/>
      <c r="C196" s="239"/>
      <c r="D196" s="191"/>
      <c r="E196" s="273"/>
      <c r="F196" s="273"/>
      <c r="G196" s="274"/>
      <c r="H196" s="273"/>
      <c r="I196" s="273"/>
      <c r="J196" s="273"/>
      <c r="K196" s="273"/>
      <c r="L196" s="273"/>
      <c r="M196" s="275"/>
      <c r="N196" s="275"/>
    </row>
    <row r="197" spans="1:14">
      <c r="B197" s="74"/>
      <c r="N197" s="380"/>
    </row>
    <row r="198" spans="1:14" ht="12">
      <c r="A198"/>
      <c r="B198" s="62" t="s">
        <v>205</v>
      </c>
      <c r="C198" s="194"/>
      <c r="D198" s="195"/>
      <c r="E198" s="8">
        <v>1965</v>
      </c>
      <c r="F198" s="7">
        <v>1970</v>
      </c>
      <c r="G198" s="9">
        <v>1975</v>
      </c>
      <c r="H198" s="7">
        <v>1980</v>
      </c>
      <c r="I198" s="7">
        <v>1985</v>
      </c>
      <c r="J198" s="7">
        <v>1990</v>
      </c>
      <c r="K198" s="7">
        <v>1995</v>
      </c>
      <c r="L198" s="7">
        <v>2000</v>
      </c>
      <c r="M198" s="9">
        <v>2005</v>
      </c>
      <c r="N198" s="7">
        <v>2010</v>
      </c>
    </row>
    <row r="199" spans="1:14" ht="16.5" customHeight="1">
      <c r="A199"/>
      <c r="B199" s="276">
        <v>1</v>
      </c>
      <c r="C199" s="196" t="s">
        <v>231</v>
      </c>
      <c r="D199" s="197"/>
      <c r="E199" s="198"/>
      <c r="F199" s="198"/>
      <c r="G199" s="198"/>
      <c r="H199" s="198"/>
      <c r="I199" s="198"/>
      <c r="J199" s="198"/>
      <c r="K199" s="198"/>
      <c r="L199" s="198"/>
      <c r="M199" s="199"/>
      <c r="N199" s="199"/>
    </row>
    <row r="200" spans="1:14" s="107" customFormat="1" ht="16.5" customHeight="1">
      <c r="B200" s="65"/>
      <c r="C200" s="200" t="s">
        <v>232</v>
      </c>
      <c r="D200" s="201"/>
      <c r="E200" s="202"/>
      <c r="F200" s="202"/>
      <c r="G200" s="202"/>
      <c r="H200" s="202"/>
      <c r="I200" s="202"/>
      <c r="J200" s="202"/>
      <c r="K200" s="202"/>
      <c r="L200" s="202"/>
      <c r="M200" s="202"/>
      <c r="N200" s="202"/>
    </row>
    <row r="201" spans="1:14" s="107" customFormat="1" ht="12.75" customHeight="1">
      <c r="B201" s="65"/>
      <c r="C201" s="203" t="s">
        <v>203</v>
      </c>
      <c r="D201" s="204"/>
      <c r="E201" s="205"/>
      <c r="F201" s="205"/>
      <c r="G201" s="205"/>
      <c r="H201" s="205"/>
      <c r="I201" s="205"/>
      <c r="J201" s="205"/>
      <c r="K201" s="205"/>
      <c r="L201" s="205"/>
      <c r="M201" s="206"/>
      <c r="N201" s="206"/>
    </row>
    <row r="202" spans="1:14" s="107" customFormat="1" ht="17.25" customHeight="1">
      <c r="B202" s="65"/>
      <c r="C202" s="277" t="s">
        <v>204</v>
      </c>
      <c r="D202" s="204"/>
      <c r="E202" s="205"/>
      <c r="F202" s="205"/>
      <c r="G202" s="205"/>
      <c r="H202" s="205"/>
      <c r="I202" s="205"/>
      <c r="J202" s="205"/>
      <c r="K202" s="205"/>
      <c r="L202" s="205"/>
      <c r="M202" s="206"/>
      <c r="N202" s="206"/>
    </row>
    <row r="203" spans="1:14" s="107" customFormat="1" ht="17.25" customHeight="1">
      <c r="B203" s="65"/>
      <c r="C203" s="214" t="s">
        <v>225</v>
      </c>
      <c r="D203" s="208"/>
      <c r="E203" s="209"/>
      <c r="F203" s="209"/>
      <c r="G203" s="209"/>
      <c r="H203" s="209"/>
      <c r="I203" s="209"/>
      <c r="J203" s="209"/>
      <c r="K203" s="209"/>
      <c r="L203" s="209"/>
      <c r="M203" s="210"/>
      <c r="N203" s="210"/>
    </row>
    <row r="204" spans="1:14" s="107" customFormat="1" ht="22.5" customHeight="1">
      <c r="B204" s="65">
        <v>2</v>
      </c>
      <c r="C204" s="247" t="s">
        <v>233</v>
      </c>
      <c r="D204" s="71"/>
      <c r="E204" s="142"/>
      <c r="F204" s="142"/>
      <c r="G204" s="142"/>
      <c r="H204" s="142"/>
      <c r="I204" s="142"/>
      <c r="J204" s="142"/>
      <c r="K204" s="142"/>
      <c r="L204" s="142"/>
      <c r="M204" s="143"/>
      <c r="N204" s="143"/>
    </row>
    <row r="205" spans="1:14" s="107" customFormat="1" ht="14.25" customHeight="1">
      <c r="B205" s="65"/>
      <c r="C205" s="212" t="s">
        <v>203</v>
      </c>
      <c r="D205" s="213"/>
      <c r="E205" s="205"/>
      <c r="F205" s="205"/>
      <c r="G205" s="205"/>
      <c r="H205" s="205"/>
      <c r="I205" s="205"/>
      <c r="J205" s="205"/>
      <c r="K205" s="205"/>
      <c r="L205" s="205"/>
      <c r="M205" s="206"/>
      <c r="N205" s="206"/>
    </row>
    <row r="206" spans="1:14" s="107" customFormat="1" ht="18" customHeight="1">
      <c r="B206" s="65"/>
      <c r="C206" s="214" t="s">
        <v>204</v>
      </c>
      <c r="D206" s="213"/>
      <c r="E206" s="205"/>
      <c r="F206" s="205"/>
      <c r="G206" s="205"/>
      <c r="H206" s="205"/>
      <c r="I206" s="205"/>
      <c r="J206" s="205"/>
      <c r="K206" s="205"/>
      <c r="L206" s="205"/>
      <c r="M206" s="206"/>
      <c r="N206" s="206"/>
    </row>
    <row r="207" spans="1:14" ht="24.75" customHeight="1">
      <c r="A207"/>
      <c r="B207" s="278">
        <v>3</v>
      </c>
      <c r="C207" s="252" t="s">
        <v>234</v>
      </c>
      <c r="D207" s="279"/>
      <c r="E207" s="280"/>
      <c r="F207" s="280"/>
      <c r="G207" s="280"/>
      <c r="H207" s="280"/>
      <c r="I207" s="280"/>
      <c r="J207" s="280"/>
      <c r="K207" s="280"/>
      <c r="L207" s="280"/>
      <c r="M207" s="281"/>
      <c r="N207" s="281"/>
    </row>
    <row r="208" spans="1:14">
      <c r="B208" s="74"/>
      <c r="C208" s="1"/>
      <c r="D208" s="2"/>
      <c r="E208" s="2"/>
      <c r="F208" s="2"/>
      <c r="G208" s="2"/>
      <c r="H208" s="2"/>
      <c r="I208" s="2"/>
      <c r="J208" s="2"/>
      <c r="K208" s="2"/>
      <c r="L208" s="2"/>
      <c r="M208" s="2"/>
    </row>
    <row r="209" spans="1:13" ht="11.25" customHeight="1">
      <c r="A209"/>
      <c r="B209" s="219" t="s">
        <v>210</v>
      </c>
      <c r="C209" s="77"/>
      <c r="D209" s="78"/>
      <c r="E209" s="78"/>
      <c r="F209" s="78"/>
      <c r="G209" s="78"/>
      <c r="H209" s="78"/>
      <c r="I209" s="78"/>
      <c r="J209" s="78"/>
      <c r="K209" s="78"/>
      <c r="L209" s="78"/>
      <c r="M209" s="79"/>
    </row>
    <row r="210" spans="1:13" ht="11.25" customHeight="1">
      <c r="A210"/>
      <c r="B210" s="80" t="s">
        <v>211</v>
      </c>
      <c r="C210" s="81" t="s">
        <v>212</v>
      </c>
      <c r="D210" s="82"/>
      <c r="E210" s="82"/>
      <c r="F210" s="82"/>
      <c r="G210" s="82"/>
      <c r="H210" s="82"/>
      <c r="I210" s="82"/>
      <c r="J210" s="82"/>
      <c r="K210" s="82"/>
      <c r="L210" s="82"/>
      <c r="M210" s="83"/>
    </row>
    <row r="211" spans="1:13">
      <c r="A211"/>
      <c r="B211" s="282">
        <v>1</v>
      </c>
      <c r="C211" s="582"/>
      <c r="D211" s="622"/>
      <c r="E211" s="622"/>
      <c r="F211" s="622"/>
      <c r="G211" s="622"/>
      <c r="H211" s="622"/>
      <c r="I211" s="622"/>
      <c r="J211" s="622"/>
      <c r="K211" s="622"/>
      <c r="L211" s="622"/>
      <c r="M211" s="623"/>
    </row>
    <row r="212" spans="1:13" ht="13.5" customHeight="1">
      <c r="A212"/>
      <c r="B212" s="283">
        <v>2</v>
      </c>
      <c r="C212" s="626"/>
      <c r="D212" s="627"/>
      <c r="E212" s="627"/>
      <c r="F212" s="627"/>
      <c r="G212" s="627"/>
      <c r="H212" s="627"/>
      <c r="I212" s="627"/>
      <c r="J212" s="627"/>
      <c r="K212" s="627"/>
      <c r="L212" s="627"/>
      <c r="M212" s="628"/>
    </row>
    <row r="213" spans="1:13" ht="13.5" customHeight="1">
      <c r="A213"/>
      <c r="B213" s="283"/>
      <c r="M213" s="284"/>
    </row>
    <row r="214" spans="1:13" ht="13.5" customHeight="1">
      <c r="A214"/>
      <c r="B214" s="161"/>
      <c r="C214" s="592"/>
      <c r="D214" s="598"/>
      <c r="E214" s="598"/>
      <c r="F214" s="598"/>
      <c r="G214" s="598"/>
      <c r="H214" s="598"/>
      <c r="I214" s="598"/>
      <c r="J214" s="598"/>
      <c r="K214" s="598"/>
      <c r="L214" s="598"/>
      <c r="M214" s="599"/>
    </row>
    <row r="215" spans="1:13" ht="13.5" customHeight="1">
      <c r="A215"/>
      <c r="B215" s="161"/>
      <c r="C215" s="629"/>
      <c r="D215" s="630"/>
      <c r="E215" s="630"/>
      <c r="F215" s="630"/>
      <c r="G215" s="630"/>
      <c r="H215" s="630"/>
      <c r="I215" s="630"/>
      <c r="J215" s="630"/>
      <c r="K215" s="630"/>
      <c r="L215" s="630"/>
      <c r="M215" s="631"/>
    </row>
    <row r="216" spans="1:13" ht="13.5" customHeight="1">
      <c r="A216"/>
      <c r="B216" s="162"/>
      <c r="C216" s="285"/>
      <c r="D216" s="286"/>
      <c r="E216" s="287"/>
      <c r="F216" s="287"/>
      <c r="G216" s="287"/>
      <c r="H216" s="287"/>
      <c r="I216" s="288"/>
      <c r="J216" s="288"/>
      <c r="K216" s="288"/>
      <c r="L216" s="288"/>
      <c r="M216" s="289"/>
    </row>
    <row r="233" spans="2:14" ht="16">
      <c r="B233" s="595" t="s">
        <v>70</v>
      </c>
      <c r="C233" s="596"/>
      <c r="D233" s="596"/>
      <c r="E233" s="596"/>
      <c r="F233" s="596"/>
      <c r="G233" s="596"/>
      <c r="H233" s="596"/>
      <c r="I233" s="596"/>
      <c r="J233" s="596"/>
      <c r="K233" s="596"/>
      <c r="L233" s="596"/>
      <c r="M233" s="597"/>
      <c r="N233" s="531"/>
    </row>
    <row r="234" spans="2:14">
      <c r="B234" s="1"/>
      <c r="C234" s="1"/>
      <c r="D234" s="2"/>
      <c r="E234" s="2"/>
      <c r="F234" s="2"/>
      <c r="G234" s="2"/>
      <c r="H234" s="2"/>
      <c r="I234" s="2"/>
      <c r="J234" s="2"/>
      <c r="K234" s="2"/>
      <c r="L234" s="2"/>
      <c r="M234" s="2"/>
    </row>
    <row r="235" spans="2:14" ht="14" thickBot="1">
      <c r="B235" s="96" t="s">
        <v>201</v>
      </c>
      <c r="C235" s="97"/>
      <c r="D235" s="98" t="s">
        <v>202</v>
      </c>
      <c r="E235" s="8">
        <v>1965</v>
      </c>
      <c r="F235" s="7">
        <v>1970</v>
      </c>
      <c r="G235" s="9">
        <v>1975</v>
      </c>
      <c r="H235" s="7">
        <v>1980</v>
      </c>
      <c r="I235" s="7">
        <v>1985</v>
      </c>
      <c r="J235" s="7">
        <v>1990</v>
      </c>
      <c r="K235" s="7">
        <v>1995</v>
      </c>
      <c r="L235" s="7">
        <v>2000</v>
      </c>
      <c r="M235" s="9">
        <v>2005</v>
      </c>
      <c r="N235" s="7">
        <v>2010</v>
      </c>
    </row>
    <row r="236" spans="2:14">
      <c r="B236" s="10" t="s">
        <v>238</v>
      </c>
      <c r="C236" s="223"/>
      <c r="D236" s="166"/>
      <c r="E236" s="290" t="s">
        <v>207</v>
      </c>
      <c r="F236" s="290" t="s">
        <v>207</v>
      </c>
      <c r="G236" s="290" t="s">
        <v>207</v>
      </c>
      <c r="H236" s="290" t="s">
        <v>207</v>
      </c>
      <c r="I236" s="290" t="s">
        <v>207</v>
      </c>
      <c r="J236" s="290" t="s">
        <v>207</v>
      </c>
      <c r="K236" s="290" t="s">
        <v>207</v>
      </c>
      <c r="L236" s="290" t="s">
        <v>207</v>
      </c>
      <c r="M236" s="290" t="s">
        <v>207</v>
      </c>
      <c r="N236" s="15">
        <f>SUM(N237:N238)</f>
        <v>4764062</v>
      </c>
    </row>
    <row r="237" spans="2:14">
      <c r="B237" s="17"/>
      <c r="C237" s="225" t="s">
        <v>113</v>
      </c>
      <c r="D237" s="170"/>
      <c r="E237" s="264"/>
      <c r="F237" s="264"/>
      <c r="G237" s="264"/>
      <c r="H237" s="264"/>
      <c r="I237" s="264"/>
      <c r="J237" s="264"/>
      <c r="K237" s="264"/>
      <c r="L237" s="264"/>
      <c r="M237" s="264"/>
      <c r="N237" s="264">
        <v>4014744</v>
      </c>
    </row>
    <row r="238" spans="2:14">
      <c r="B238" s="17"/>
      <c r="C238" s="225" t="s">
        <v>115</v>
      </c>
      <c r="D238" s="170"/>
      <c r="E238" s="264"/>
      <c r="F238" s="264"/>
      <c r="G238" s="264"/>
      <c r="H238" s="264"/>
      <c r="I238" s="264"/>
      <c r="J238" s="264"/>
      <c r="K238" s="264"/>
      <c r="L238" s="264"/>
      <c r="M238" s="264"/>
      <c r="N238" s="264">
        <v>749318</v>
      </c>
    </row>
    <row r="239" spans="2:14">
      <c r="B239" s="17"/>
      <c r="C239" s="225" t="s">
        <v>42</v>
      </c>
      <c r="D239" s="170"/>
      <c r="E239" s="264"/>
      <c r="F239" s="264"/>
      <c r="G239" s="264"/>
      <c r="H239" s="264"/>
      <c r="I239" s="264"/>
      <c r="J239" s="264"/>
      <c r="K239" s="264"/>
      <c r="L239" s="264"/>
      <c r="M239" s="264"/>
      <c r="N239" s="264">
        <v>274634</v>
      </c>
    </row>
    <row r="240" spans="2:14">
      <c r="B240" s="17"/>
      <c r="C240" s="225" t="s">
        <v>41</v>
      </c>
      <c r="D240" s="170"/>
      <c r="E240" s="264"/>
      <c r="F240" s="264"/>
      <c r="G240" s="264"/>
      <c r="H240" s="264"/>
      <c r="I240" s="264"/>
      <c r="J240" s="264"/>
      <c r="K240" s="264"/>
      <c r="L240" s="264"/>
      <c r="M240" s="264"/>
      <c r="N240" s="264">
        <v>313225</v>
      </c>
    </row>
    <row r="241" spans="1:14">
      <c r="B241" s="17"/>
      <c r="C241" s="225" t="s">
        <v>40</v>
      </c>
      <c r="D241" s="170"/>
      <c r="E241" s="264"/>
      <c r="F241" s="264"/>
      <c r="G241" s="264"/>
      <c r="H241" s="264"/>
      <c r="I241" s="264"/>
      <c r="J241" s="264"/>
      <c r="K241" s="264"/>
      <c r="L241" s="264"/>
      <c r="M241" s="264"/>
      <c r="N241" s="264">
        <v>10700</v>
      </c>
    </row>
    <row r="242" spans="1:14">
      <c r="B242" s="17"/>
      <c r="C242" s="225" t="s">
        <v>39</v>
      </c>
      <c r="D242" s="170"/>
      <c r="E242" s="264"/>
      <c r="F242" s="264"/>
      <c r="G242" s="264"/>
      <c r="H242" s="264"/>
      <c r="I242" s="264"/>
      <c r="J242" s="264"/>
      <c r="K242" s="264"/>
      <c r="L242" s="264"/>
      <c r="M242" s="264"/>
      <c r="N242" s="264">
        <v>150759</v>
      </c>
    </row>
    <row r="243" spans="1:14">
      <c r="B243" s="17"/>
      <c r="C243" s="225"/>
      <c r="D243" s="170"/>
      <c r="E243" s="264"/>
      <c r="F243" s="264"/>
      <c r="G243" s="264"/>
      <c r="H243" s="264"/>
      <c r="I243" s="264"/>
      <c r="J243" s="264"/>
      <c r="K243" s="264"/>
      <c r="L243" s="264"/>
      <c r="M243" s="264"/>
      <c r="N243" s="264"/>
    </row>
    <row r="244" spans="1:14">
      <c r="B244" s="38" t="s">
        <v>174</v>
      </c>
      <c r="C244" s="235"/>
      <c r="D244" s="177"/>
      <c r="E244" s="290" t="s">
        <v>207</v>
      </c>
      <c r="F244" s="290" t="s">
        <v>207</v>
      </c>
      <c r="G244" s="290" t="s">
        <v>207</v>
      </c>
      <c r="H244" s="290" t="s">
        <v>207</v>
      </c>
      <c r="I244" s="290" t="s">
        <v>207</v>
      </c>
      <c r="J244" s="290" t="s">
        <v>207</v>
      </c>
      <c r="K244" s="290" t="s">
        <v>207</v>
      </c>
      <c r="L244" s="290" t="s">
        <v>207</v>
      </c>
      <c r="M244" s="290" t="s">
        <v>207</v>
      </c>
      <c r="N244" s="43">
        <f>SUM(N245:N246)</f>
        <v>1643671</v>
      </c>
    </row>
    <row r="245" spans="1:14">
      <c r="B245" s="17"/>
      <c r="C245" s="225" t="s">
        <v>113</v>
      </c>
      <c r="D245" s="170"/>
      <c r="E245" s="264"/>
      <c r="F245" s="264"/>
      <c r="G245" s="264"/>
      <c r="H245" s="264"/>
      <c r="I245" s="264"/>
      <c r="J245" s="264"/>
      <c r="K245" s="264"/>
      <c r="L245" s="264"/>
      <c r="M245" s="264"/>
      <c r="N245" s="264">
        <v>1462069</v>
      </c>
    </row>
    <row r="246" spans="1:14">
      <c r="B246" s="17"/>
      <c r="C246" s="225" t="s">
        <v>115</v>
      </c>
      <c r="D246" s="170"/>
      <c r="E246" s="264"/>
      <c r="F246" s="264"/>
      <c r="G246" s="264"/>
      <c r="H246" s="264"/>
      <c r="I246" s="264"/>
      <c r="J246" s="264"/>
      <c r="K246" s="264"/>
      <c r="L246" s="264"/>
      <c r="M246" s="264"/>
      <c r="N246" s="264">
        <v>181602</v>
      </c>
    </row>
    <row r="247" spans="1:14">
      <c r="B247" s="17"/>
      <c r="C247" s="225" t="s">
        <v>44</v>
      </c>
      <c r="D247" s="170"/>
      <c r="E247" s="264"/>
      <c r="F247" s="264"/>
      <c r="G247" s="264"/>
      <c r="H247" s="264"/>
      <c r="I247" s="264"/>
      <c r="J247" s="264"/>
      <c r="K247" s="264"/>
      <c r="L247" s="264"/>
      <c r="M247" s="264"/>
      <c r="N247" s="264">
        <v>162668</v>
      </c>
    </row>
    <row r="248" spans="1:14">
      <c r="B248" s="17"/>
      <c r="C248" s="225" t="s">
        <v>43</v>
      </c>
      <c r="D248" s="170"/>
      <c r="E248" s="264"/>
      <c r="F248" s="264"/>
      <c r="G248" s="264"/>
      <c r="H248" s="264"/>
      <c r="I248" s="264"/>
      <c r="J248" s="264"/>
      <c r="K248" s="264"/>
      <c r="L248" s="264"/>
      <c r="M248" s="264"/>
      <c r="N248" s="264">
        <v>18934</v>
      </c>
    </row>
    <row r="249" spans="1:14">
      <c r="B249" s="17"/>
      <c r="C249" s="225"/>
      <c r="D249" s="170"/>
      <c r="E249" s="264"/>
      <c r="F249" s="264"/>
      <c r="G249" s="264"/>
      <c r="H249" s="264"/>
      <c r="I249" s="264"/>
      <c r="J249" s="264"/>
      <c r="K249" s="264"/>
      <c r="L249" s="264"/>
      <c r="M249" s="264"/>
      <c r="N249" s="264"/>
    </row>
    <row r="250" spans="1:14">
      <c r="B250" s="38" t="s">
        <v>175</v>
      </c>
      <c r="C250" s="235"/>
      <c r="D250" s="177"/>
      <c r="E250" s="290" t="s">
        <v>207</v>
      </c>
      <c r="F250" s="290" t="s">
        <v>207</v>
      </c>
      <c r="G250" s="290" t="s">
        <v>207</v>
      </c>
      <c r="H250" s="290" t="s">
        <v>207</v>
      </c>
      <c r="I250" s="290" t="s">
        <v>207</v>
      </c>
      <c r="J250" s="290" t="s">
        <v>207</v>
      </c>
      <c r="K250" s="290" t="s">
        <v>207</v>
      </c>
      <c r="L250" s="290" t="s">
        <v>207</v>
      </c>
      <c r="M250" s="290" t="s">
        <v>207</v>
      </c>
      <c r="N250" s="42">
        <f>SUM(N244,N236)</f>
        <v>6407733</v>
      </c>
    </row>
    <row r="251" spans="1:14">
      <c r="B251" s="17"/>
      <c r="C251" s="225" t="s">
        <v>113</v>
      </c>
      <c r="D251" s="168"/>
      <c r="E251" s="291"/>
      <c r="F251" s="291"/>
      <c r="G251" s="292"/>
      <c r="H251" s="188"/>
      <c r="I251" s="188"/>
      <c r="J251" s="188"/>
      <c r="K251" s="188"/>
      <c r="L251" s="188"/>
      <c r="M251" s="236"/>
      <c r="N251" s="236">
        <f>SUM(N237,N245)</f>
        <v>5476813</v>
      </c>
    </row>
    <row r="252" spans="1:14">
      <c r="B252" s="17"/>
      <c r="C252" s="225" t="s">
        <v>115</v>
      </c>
      <c r="D252" s="168"/>
      <c r="E252" s="293"/>
      <c r="F252" s="293"/>
      <c r="G252" s="294"/>
      <c r="H252" s="174"/>
      <c r="I252" s="174"/>
      <c r="J252" s="174"/>
      <c r="K252" s="174"/>
      <c r="L252" s="174"/>
      <c r="M252" s="238"/>
      <c r="N252" s="236">
        <f>SUM(N238,N246)</f>
        <v>930920</v>
      </c>
    </row>
    <row r="253" spans="1:14">
      <c r="B253" s="56"/>
      <c r="C253" s="239"/>
      <c r="D253" s="191"/>
      <c r="E253" s="273"/>
      <c r="F253" s="273"/>
      <c r="G253" s="274"/>
      <c r="H253" s="295"/>
      <c r="I253" s="240"/>
      <c r="J253" s="240"/>
      <c r="K253" s="240"/>
      <c r="L253" s="240"/>
      <c r="M253" s="295"/>
      <c r="N253" s="295"/>
    </row>
    <row r="254" spans="1:14">
      <c r="B254" s="74"/>
    </row>
    <row r="255" spans="1:14" ht="12">
      <c r="A255"/>
      <c r="B255" s="62" t="s">
        <v>205</v>
      </c>
      <c r="C255" s="194"/>
      <c r="D255" s="195"/>
      <c r="E255" s="8">
        <v>1965</v>
      </c>
      <c r="F255" s="7">
        <v>1970</v>
      </c>
      <c r="G255" s="9">
        <v>1975</v>
      </c>
      <c r="H255" s="7">
        <v>1980</v>
      </c>
      <c r="I255" s="7">
        <v>1985</v>
      </c>
      <c r="J255" s="7">
        <v>1990</v>
      </c>
      <c r="K255" s="7">
        <v>1995</v>
      </c>
      <c r="L255" s="7">
        <v>2000</v>
      </c>
      <c r="M255" s="9">
        <v>2005</v>
      </c>
      <c r="N255" s="7">
        <v>2010</v>
      </c>
    </row>
    <row r="256" spans="1:14" ht="32.25" customHeight="1">
      <c r="A256"/>
      <c r="B256" s="242">
        <v>1</v>
      </c>
      <c r="C256" s="196" t="s">
        <v>235</v>
      </c>
      <c r="D256" s="243"/>
      <c r="E256" s="244" t="s">
        <v>207</v>
      </c>
      <c r="F256" s="244" t="s">
        <v>207</v>
      </c>
      <c r="G256" s="244" t="s">
        <v>207</v>
      </c>
      <c r="H256" s="244" t="s">
        <v>207</v>
      </c>
      <c r="I256" s="244" t="s">
        <v>207</v>
      </c>
      <c r="J256" s="244" t="s">
        <v>207</v>
      </c>
      <c r="K256" s="244" t="s">
        <v>207</v>
      </c>
      <c r="L256" s="244" t="s">
        <v>207</v>
      </c>
      <c r="M256" s="244" t="s">
        <v>207</v>
      </c>
      <c r="N256" s="244">
        <f>+IF(N250=0,"-",N251/N250)</f>
        <v>0.85471928995793056</v>
      </c>
    </row>
    <row r="257" spans="1:14" ht="39" customHeight="1">
      <c r="A257"/>
      <c r="B257" s="246">
        <v>2</v>
      </c>
      <c r="C257" s="247" t="s">
        <v>236</v>
      </c>
      <c r="D257" s="248"/>
      <c r="E257" s="249" t="s">
        <v>207</v>
      </c>
      <c r="F257" s="249" t="s">
        <v>207</v>
      </c>
      <c r="G257" s="249" t="s">
        <v>207</v>
      </c>
      <c r="H257" s="249" t="s">
        <v>207</v>
      </c>
      <c r="I257" s="249" t="s">
        <v>207</v>
      </c>
      <c r="J257" s="249" t="s">
        <v>207</v>
      </c>
      <c r="K257" s="249" t="s">
        <v>207</v>
      </c>
      <c r="L257" s="249" t="s">
        <v>207</v>
      </c>
      <c r="M257" s="249" t="s">
        <v>207</v>
      </c>
      <c r="N257" s="244">
        <f>+IF(N236=0,"-",N237/N236)</f>
        <v>0.84271447348921991</v>
      </c>
    </row>
    <row r="258" spans="1:14" ht="36" customHeight="1">
      <c r="A258"/>
      <c r="B258" s="251">
        <v>3</v>
      </c>
      <c r="C258" s="252" t="s">
        <v>237</v>
      </c>
      <c r="D258" s="253"/>
      <c r="E258" s="254" t="s">
        <v>207</v>
      </c>
      <c r="F258" s="254" t="s">
        <v>207</v>
      </c>
      <c r="G258" s="254" t="s">
        <v>207</v>
      </c>
      <c r="H258" s="254" t="s">
        <v>207</v>
      </c>
      <c r="I258" s="254" t="s">
        <v>207</v>
      </c>
      <c r="J258" s="254" t="s">
        <v>207</v>
      </c>
      <c r="K258" s="254" t="s">
        <v>207</v>
      </c>
      <c r="L258" s="254" t="s">
        <v>207</v>
      </c>
      <c r="M258" s="254" t="s">
        <v>207</v>
      </c>
      <c r="N258" s="244">
        <f>+IF(N244=0,"-",N245/N244)</f>
        <v>0.88951438578644992</v>
      </c>
    </row>
    <row r="259" spans="1:14">
      <c r="B259" s="74"/>
      <c r="C259" s="1"/>
      <c r="D259" s="2"/>
      <c r="E259" s="2"/>
      <c r="F259" s="2"/>
      <c r="G259" s="2"/>
      <c r="H259" s="2"/>
      <c r="I259" s="2"/>
      <c r="J259" s="2"/>
      <c r="K259" s="2"/>
      <c r="L259" s="2"/>
      <c r="M259" s="2"/>
    </row>
    <row r="260" spans="1:14" ht="11.25" customHeight="1">
      <c r="A260"/>
      <c r="B260" s="219" t="s">
        <v>210</v>
      </c>
      <c r="C260" s="77"/>
      <c r="D260" s="78"/>
      <c r="E260" s="78"/>
      <c r="F260" s="78"/>
      <c r="G260" s="78"/>
      <c r="H260" s="78"/>
      <c r="I260" s="78"/>
      <c r="J260" s="78"/>
      <c r="K260" s="78"/>
      <c r="L260" s="78"/>
      <c r="M260" s="79"/>
    </row>
    <row r="261" spans="1:14" ht="11.25" customHeight="1">
      <c r="A261"/>
      <c r="B261" s="80" t="s">
        <v>211</v>
      </c>
      <c r="C261" s="81" t="s">
        <v>212</v>
      </c>
      <c r="D261" s="82"/>
      <c r="E261" s="82"/>
      <c r="F261" s="82"/>
      <c r="G261" s="82"/>
      <c r="H261" s="82"/>
      <c r="I261" s="82"/>
      <c r="J261" s="82"/>
      <c r="K261" s="82"/>
      <c r="L261" s="82"/>
      <c r="M261" s="83"/>
    </row>
    <row r="262" spans="1:14" ht="13.5" customHeight="1">
      <c r="A262"/>
      <c r="B262" s="85">
        <v>1</v>
      </c>
      <c r="C262" s="632"/>
      <c r="D262" s="624"/>
      <c r="E262" s="624"/>
      <c r="F262" s="624"/>
      <c r="G262" s="624"/>
      <c r="H262" s="624"/>
      <c r="I262" s="624"/>
      <c r="J262" s="624"/>
      <c r="K262" s="624"/>
      <c r="L262" s="624"/>
      <c r="M262" s="625"/>
    </row>
    <row r="263" spans="1:14" ht="13.5" customHeight="1">
      <c r="A263"/>
      <c r="B263" s="87">
        <v>2</v>
      </c>
      <c r="C263" s="606"/>
      <c r="D263" s="624"/>
      <c r="E263" s="624"/>
      <c r="F263" s="624"/>
      <c r="G263" s="624"/>
      <c r="H263" s="624"/>
      <c r="I263" s="624"/>
      <c r="J263" s="624"/>
      <c r="K263" s="624"/>
      <c r="L263" s="624"/>
      <c r="M263" s="625"/>
    </row>
    <row r="264" spans="1:14" ht="13.5" customHeight="1">
      <c r="A264"/>
      <c r="B264" s="87">
        <v>3</v>
      </c>
      <c r="C264" s="606"/>
      <c r="D264" s="624"/>
      <c r="E264" s="624"/>
      <c r="F264" s="624"/>
      <c r="G264" s="624"/>
      <c r="H264" s="624"/>
      <c r="I264" s="624"/>
      <c r="J264" s="624"/>
      <c r="K264" s="624"/>
      <c r="L264" s="624"/>
      <c r="M264" s="625"/>
    </row>
    <row r="265" spans="1:14" ht="13.5" customHeight="1">
      <c r="A265"/>
      <c r="B265" s="161"/>
      <c r="C265" s="611"/>
      <c r="D265" s="607"/>
      <c r="E265" s="607"/>
      <c r="F265" s="607"/>
      <c r="G265" s="607"/>
      <c r="H265" s="607"/>
      <c r="I265" s="607"/>
      <c r="J265" s="607"/>
      <c r="K265" s="607"/>
      <c r="L265" s="607"/>
      <c r="M265" s="608"/>
    </row>
    <row r="266" spans="1:14" ht="13.5" customHeight="1">
      <c r="A266"/>
      <c r="B266" s="161"/>
      <c r="C266" s="611"/>
      <c r="D266" s="607"/>
      <c r="E266" s="607"/>
      <c r="F266" s="607"/>
      <c r="G266" s="607"/>
      <c r="H266" s="607"/>
      <c r="I266" s="607"/>
      <c r="J266" s="607"/>
      <c r="K266" s="607"/>
      <c r="L266" s="607"/>
      <c r="M266" s="608"/>
    </row>
    <row r="267" spans="1:14" ht="13.5" customHeight="1">
      <c r="A267"/>
      <c r="B267" s="162"/>
      <c r="C267" s="642"/>
      <c r="D267" s="643"/>
      <c r="E267" s="643"/>
      <c r="F267" s="643"/>
      <c r="G267" s="643"/>
      <c r="H267" s="643"/>
      <c r="I267" s="643"/>
      <c r="J267" s="643"/>
      <c r="K267" s="643"/>
      <c r="L267" s="643"/>
      <c r="M267" s="644"/>
    </row>
    <row r="283" spans="1:14" hidden="1"/>
    <row r="285" spans="1:14" ht="16">
      <c r="B285" s="588" t="s">
        <v>196</v>
      </c>
      <c r="C285" s="589"/>
      <c r="D285" s="589"/>
      <c r="E285" s="589"/>
      <c r="F285" s="589"/>
      <c r="G285" s="589"/>
      <c r="H285" s="589"/>
      <c r="I285" s="589"/>
      <c r="J285" s="589"/>
      <c r="K285" s="589"/>
      <c r="L285" s="589"/>
      <c r="M285" s="589"/>
      <c r="N285" s="589"/>
    </row>
    <row r="286" spans="1:14">
      <c r="B286" s="1"/>
      <c r="C286" s="1"/>
      <c r="D286" s="2"/>
      <c r="E286" s="2"/>
      <c r="F286" s="2"/>
      <c r="G286" s="2"/>
      <c r="H286" s="2"/>
      <c r="I286" s="2"/>
      <c r="J286" s="2"/>
      <c r="K286" s="2"/>
      <c r="L286" s="2"/>
      <c r="M286" s="2"/>
    </row>
    <row r="287" spans="1:14" ht="14" thickBot="1">
      <c r="B287" s="96" t="s">
        <v>201</v>
      </c>
      <c r="C287" s="97"/>
      <c r="D287" s="98" t="s">
        <v>202</v>
      </c>
      <c r="E287" s="8">
        <v>1965</v>
      </c>
      <c r="F287" s="7">
        <v>1970</v>
      </c>
      <c r="G287" s="9">
        <v>1975</v>
      </c>
      <c r="H287" s="7">
        <v>1980</v>
      </c>
      <c r="I287" s="7">
        <v>1985</v>
      </c>
      <c r="J287" s="7">
        <v>1990</v>
      </c>
      <c r="K287" s="7">
        <v>1995</v>
      </c>
      <c r="L287" s="7">
        <v>2000</v>
      </c>
      <c r="M287" s="9">
        <v>2005</v>
      </c>
      <c r="N287" s="7">
        <v>2010</v>
      </c>
    </row>
    <row r="288" spans="1:14" s="103" customFormat="1">
      <c r="A288" s="101"/>
      <c r="B288" s="10" t="s">
        <v>238</v>
      </c>
      <c r="C288" s="296"/>
      <c r="D288" s="297"/>
      <c r="E288" s="298" t="s">
        <v>207</v>
      </c>
      <c r="F288" s="298" t="s">
        <v>207</v>
      </c>
      <c r="G288" s="298" t="s">
        <v>207</v>
      </c>
      <c r="H288" s="298" t="s">
        <v>207</v>
      </c>
      <c r="I288" s="298" t="s">
        <v>207</v>
      </c>
      <c r="J288" s="298" t="s">
        <v>207</v>
      </c>
      <c r="K288" s="298" t="s">
        <v>207</v>
      </c>
      <c r="L288" s="15">
        <f t="shared" ref="L288" si="33">+L289+L291+L294+L297+L302+L307+L311+L314+L317+L322</f>
        <v>1807101</v>
      </c>
      <c r="M288" s="298" t="s">
        <v>207</v>
      </c>
      <c r="N288" s="15">
        <f>+N289+N291+N294+N297+N302+N307+N311+N314+N317+N322</f>
        <v>4764062</v>
      </c>
    </row>
    <row r="289" spans="1:14">
      <c r="B289" s="17"/>
      <c r="C289" s="299" t="s">
        <v>240</v>
      </c>
      <c r="D289" s="300"/>
      <c r="E289" s="301"/>
      <c r="F289" s="301"/>
      <c r="G289" s="302"/>
      <c r="H289" s="301"/>
      <c r="I289" s="301"/>
      <c r="J289" s="301"/>
      <c r="K289" s="301"/>
      <c r="L289" s="301">
        <f>SUM(L290)</f>
        <v>0</v>
      </c>
      <c r="M289" s="301"/>
      <c r="N289" s="301">
        <f>SUM(N290)</f>
        <v>55</v>
      </c>
    </row>
    <row r="290" spans="1:14">
      <c r="B290" s="17"/>
      <c r="C290" s="303" t="s">
        <v>241</v>
      </c>
      <c r="D290" s="304"/>
      <c r="E290" s="171"/>
      <c r="F290" s="171"/>
      <c r="G290" s="261"/>
      <c r="H290" s="171"/>
      <c r="I290" s="171"/>
      <c r="J290" s="171"/>
      <c r="K290" s="171"/>
      <c r="L290" s="171">
        <v>0</v>
      </c>
      <c r="M290" s="171"/>
      <c r="N290" s="171">
        <v>55</v>
      </c>
    </row>
    <row r="291" spans="1:14">
      <c r="B291" s="17"/>
      <c r="C291" s="299" t="s">
        <v>48</v>
      </c>
      <c r="D291" s="300"/>
      <c r="E291" s="305"/>
      <c r="F291" s="305"/>
      <c r="G291" s="306"/>
      <c r="H291" s="305"/>
      <c r="I291" s="305"/>
      <c r="J291" s="305"/>
      <c r="K291" s="305"/>
      <c r="L291" s="305">
        <f t="shared" ref="L291" si="34">SUM(L292:L293)</f>
        <v>319230</v>
      </c>
      <c r="M291" s="305"/>
      <c r="N291" s="305">
        <f>SUM(N292:N293)</f>
        <v>792727</v>
      </c>
    </row>
    <row r="292" spans="1:14">
      <c r="B292" s="17"/>
      <c r="C292" s="303" t="s">
        <v>242</v>
      </c>
      <c r="D292" s="304"/>
      <c r="E292" s="181"/>
      <c r="F292" s="181"/>
      <c r="G292" s="268"/>
      <c r="H292" s="181"/>
      <c r="I292" s="181"/>
      <c r="J292" s="181"/>
      <c r="K292" s="181"/>
      <c r="L292" s="181">
        <v>188264</v>
      </c>
      <c r="M292" s="181"/>
      <c r="N292" s="181">
        <v>349172</v>
      </c>
    </row>
    <row r="293" spans="1:14">
      <c r="B293" s="17"/>
      <c r="C293" s="303" t="s">
        <v>243</v>
      </c>
      <c r="D293" s="304"/>
      <c r="E293" s="181"/>
      <c r="F293" s="181"/>
      <c r="G293" s="268"/>
      <c r="H293" s="181"/>
      <c r="I293" s="181"/>
      <c r="J293" s="181"/>
      <c r="K293" s="181"/>
      <c r="L293" s="181">
        <v>130966</v>
      </c>
      <c r="M293" s="181"/>
      <c r="N293" s="181">
        <v>443555</v>
      </c>
    </row>
    <row r="294" spans="1:14">
      <c r="B294" s="17"/>
      <c r="C294" s="299" t="s">
        <v>244</v>
      </c>
      <c r="D294" s="300"/>
      <c r="E294" s="305"/>
      <c r="F294" s="305"/>
      <c r="G294" s="306"/>
      <c r="H294" s="305"/>
      <c r="I294" s="305"/>
      <c r="J294" s="305"/>
      <c r="K294" s="305"/>
      <c r="L294" s="305">
        <f t="shared" ref="L294" si="35">SUM(L295:L296)</f>
        <v>36037</v>
      </c>
      <c r="M294" s="305"/>
      <c r="N294" s="305">
        <f>SUM(N295:N296)</f>
        <v>93735</v>
      </c>
    </row>
    <row r="295" spans="1:14">
      <c r="B295" s="17"/>
      <c r="C295" s="303" t="s">
        <v>245</v>
      </c>
      <c r="D295" s="304"/>
      <c r="E295" s="181"/>
      <c r="F295" s="181"/>
      <c r="G295" s="268"/>
      <c r="H295" s="181"/>
      <c r="I295" s="181"/>
      <c r="J295" s="181"/>
      <c r="K295" s="181"/>
      <c r="L295" s="181">
        <v>12877</v>
      </c>
      <c r="M295" s="181"/>
      <c r="N295" s="181">
        <v>71046</v>
      </c>
    </row>
    <row r="296" spans="1:14">
      <c r="B296" s="17"/>
      <c r="C296" s="303" t="s">
        <v>246</v>
      </c>
      <c r="D296" s="304"/>
      <c r="E296" s="181"/>
      <c r="F296" s="181"/>
      <c r="G296" s="268"/>
      <c r="H296" s="181"/>
      <c r="I296" s="181"/>
      <c r="J296" s="181"/>
      <c r="K296" s="181"/>
      <c r="L296" s="181">
        <v>23160</v>
      </c>
      <c r="M296" s="181"/>
      <c r="N296" s="181">
        <v>22689</v>
      </c>
    </row>
    <row r="297" spans="1:14">
      <c r="B297" s="17"/>
      <c r="C297" s="299" t="s">
        <v>247</v>
      </c>
      <c r="D297" s="300"/>
      <c r="E297" s="305"/>
      <c r="F297" s="305"/>
      <c r="G297" s="306"/>
      <c r="H297" s="305"/>
      <c r="I297" s="305"/>
      <c r="J297" s="305"/>
      <c r="K297" s="305"/>
      <c r="L297" s="305">
        <f t="shared" ref="L297" si="36">SUM(L298:L301)</f>
        <v>906961</v>
      </c>
      <c r="M297" s="305"/>
      <c r="N297" s="305">
        <f>SUM(N298:N301)</f>
        <v>2313002</v>
      </c>
    </row>
    <row r="298" spans="1:14">
      <c r="B298" s="17"/>
      <c r="C298" s="303" t="s">
        <v>8</v>
      </c>
      <c r="D298" s="304"/>
      <c r="E298" s="181"/>
      <c r="F298" s="181"/>
      <c r="G298" s="268"/>
      <c r="H298" s="181"/>
      <c r="I298" s="181"/>
      <c r="J298" s="181"/>
      <c r="K298" s="181"/>
      <c r="L298" s="181">
        <v>104745</v>
      </c>
      <c r="M298" s="181"/>
      <c r="N298" s="181">
        <v>152560</v>
      </c>
    </row>
    <row r="299" spans="1:14" ht="13.5" customHeight="1">
      <c r="B299" s="17"/>
      <c r="C299" s="303" t="s">
        <v>248</v>
      </c>
      <c r="D299" s="304"/>
      <c r="E299" s="181"/>
      <c r="F299" s="181"/>
      <c r="G299" s="268"/>
      <c r="H299" s="181"/>
      <c r="I299" s="181"/>
      <c r="J299" s="181"/>
      <c r="K299" s="181"/>
      <c r="L299" s="181">
        <v>74716</v>
      </c>
      <c r="M299" s="181"/>
      <c r="N299" s="181">
        <v>80977</v>
      </c>
    </row>
    <row r="300" spans="1:14" s="103" customFormat="1">
      <c r="A300" s="101"/>
      <c r="B300" s="17"/>
      <c r="C300" s="303" t="s">
        <v>249</v>
      </c>
      <c r="D300" s="304"/>
      <c r="E300" s="181"/>
      <c r="F300" s="181"/>
      <c r="G300" s="268"/>
      <c r="H300" s="181"/>
      <c r="I300" s="181"/>
      <c r="J300" s="181"/>
      <c r="K300" s="181"/>
      <c r="L300" s="181">
        <v>408441</v>
      </c>
      <c r="M300" s="181"/>
      <c r="N300" s="181">
        <v>1455143</v>
      </c>
    </row>
    <row r="301" spans="1:14">
      <c r="B301" s="17"/>
      <c r="C301" s="303" t="s">
        <v>250</v>
      </c>
      <c r="D301" s="304"/>
      <c r="E301" s="181"/>
      <c r="F301" s="181"/>
      <c r="G301" s="268"/>
      <c r="H301" s="181"/>
      <c r="I301" s="181"/>
      <c r="J301" s="181"/>
      <c r="K301" s="181"/>
      <c r="L301" s="181">
        <v>319059</v>
      </c>
      <c r="M301" s="181"/>
      <c r="N301" s="181">
        <v>624322</v>
      </c>
    </row>
    <row r="302" spans="1:14">
      <c r="B302" s="17"/>
      <c r="C302" s="307" t="s">
        <v>251</v>
      </c>
      <c r="D302" s="300"/>
      <c r="E302" s="305"/>
      <c r="F302" s="305"/>
      <c r="G302" s="306"/>
      <c r="H302" s="305"/>
      <c r="I302" s="305"/>
      <c r="J302" s="305"/>
      <c r="K302" s="305"/>
      <c r="L302" s="305">
        <f t="shared" ref="L302" si="37">SUM(L303:L306)</f>
        <v>142681</v>
      </c>
      <c r="M302" s="305"/>
      <c r="N302" s="305">
        <f>SUM(N303:N306)</f>
        <v>273742</v>
      </c>
    </row>
    <row r="303" spans="1:14">
      <c r="B303" s="17"/>
      <c r="C303" s="303" t="s">
        <v>252</v>
      </c>
      <c r="D303" s="304"/>
      <c r="E303" s="181"/>
      <c r="F303" s="181"/>
      <c r="G303" s="268"/>
      <c r="H303" s="181"/>
      <c r="I303" s="181"/>
      <c r="J303" s="181"/>
      <c r="K303" s="181"/>
      <c r="L303" s="181">
        <v>22223</v>
      </c>
      <c r="M303" s="181"/>
      <c r="N303" s="181">
        <v>44606</v>
      </c>
    </row>
    <row r="304" spans="1:14">
      <c r="B304" s="17"/>
      <c r="C304" s="303" t="s">
        <v>253</v>
      </c>
      <c r="D304" s="304"/>
      <c r="E304" s="181"/>
      <c r="F304" s="181"/>
      <c r="G304" s="268"/>
      <c r="H304" s="181"/>
      <c r="I304" s="181"/>
      <c r="J304" s="181"/>
      <c r="K304" s="181"/>
      <c r="L304" s="181">
        <v>9998</v>
      </c>
      <c r="M304" s="181"/>
      <c r="N304" s="181">
        <v>10520</v>
      </c>
    </row>
    <row r="305" spans="1:14">
      <c r="B305" s="17"/>
      <c r="C305" s="303" t="s">
        <v>254</v>
      </c>
      <c r="D305" s="304"/>
      <c r="E305" s="181"/>
      <c r="F305" s="181"/>
      <c r="G305" s="268"/>
      <c r="H305" s="181"/>
      <c r="I305" s="181"/>
      <c r="J305" s="181"/>
      <c r="K305" s="181"/>
      <c r="L305" s="181">
        <v>7443</v>
      </c>
      <c r="M305" s="181"/>
      <c r="N305" s="181">
        <v>788</v>
      </c>
    </row>
    <row r="306" spans="1:14">
      <c r="B306" s="17"/>
      <c r="C306" s="303" t="s">
        <v>255</v>
      </c>
      <c r="D306" s="304"/>
      <c r="E306" s="181"/>
      <c r="F306" s="181"/>
      <c r="G306" s="268"/>
      <c r="H306" s="181"/>
      <c r="I306" s="308"/>
      <c r="J306" s="308"/>
      <c r="K306" s="181"/>
      <c r="L306" s="181">
        <v>103017</v>
      </c>
      <c r="M306" s="181"/>
      <c r="N306" s="181">
        <v>217828</v>
      </c>
    </row>
    <row r="307" spans="1:14">
      <c r="B307" s="17"/>
      <c r="C307" s="307" t="s">
        <v>158</v>
      </c>
      <c r="D307" s="300"/>
      <c r="E307" s="305"/>
      <c r="F307" s="305"/>
      <c r="G307" s="306"/>
      <c r="H307" s="305"/>
      <c r="I307" s="305"/>
      <c r="J307" s="305"/>
      <c r="K307" s="305"/>
      <c r="L307" s="305">
        <f t="shared" ref="L307" si="38">SUM(L308:L310)</f>
        <v>124578</v>
      </c>
      <c r="M307" s="305"/>
      <c r="N307" s="305">
        <f>SUM(N308:N310)</f>
        <v>417208</v>
      </c>
    </row>
    <row r="308" spans="1:14">
      <c r="B308" s="17"/>
      <c r="C308" s="303" t="s">
        <v>159</v>
      </c>
      <c r="D308" s="304"/>
      <c r="E308" s="181"/>
      <c r="F308" s="181"/>
      <c r="G308" s="268"/>
      <c r="H308" s="181"/>
      <c r="I308" s="181"/>
      <c r="J308" s="181"/>
      <c r="K308" s="181"/>
      <c r="L308" s="181">
        <v>70926</v>
      </c>
      <c r="M308" s="181"/>
      <c r="N308" s="181">
        <v>265130</v>
      </c>
    </row>
    <row r="309" spans="1:14">
      <c r="B309" s="17"/>
      <c r="C309" s="303" t="s">
        <v>160</v>
      </c>
      <c r="D309" s="304"/>
      <c r="E309" s="181"/>
      <c r="F309" s="309"/>
      <c r="G309" s="310"/>
      <c r="H309" s="311"/>
      <c r="I309" s="312"/>
      <c r="J309" s="313"/>
      <c r="K309" s="313"/>
      <c r="L309" s="181">
        <v>3069</v>
      </c>
      <c r="M309" s="181"/>
      <c r="N309" s="181">
        <v>22500</v>
      </c>
    </row>
    <row r="310" spans="1:14">
      <c r="B310" s="17"/>
      <c r="C310" s="303" t="s">
        <v>161</v>
      </c>
      <c r="D310" s="304"/>
      <c r="E310" s="181"/>
      <c r="F310" s="181"/>
      <c r="G310" s="268"/>
      <c r="H310" s="181"/>
      <c r="I310" s="181"/>
      <c r="J310" s="181"/>
      <c r="K310" s="181"/>
      <c r="L310" s="181">
        <v>50583</v>
      </c>
      <c r="M310" s="181"/>
      <c r="N310" s="181">
        <v>129578</v>
      </c>
    </row>
    <row r="311" spans="1:14">
      <c r="B311" s="17"/>
      <c r="C311" s="314" t="s">
        <v>162</v>
      </c>
      <c r="D311" s="300"/>
      <c r="E311" s="305"/>
      <c r="F311" s="315"/>
      <c r="G311" s="316"/>
      <c r="H311" s="315"/>
      <c r="I311" s="315"/>
      <c r="J311" s="315"/>
      <c r="K311" s="315"/>
      <c r="L311" s="305">
        <f t="shared" ref="L311" si="39">SUM(L312:L313)</f>
        <v>21661</v>
      </c>
      <c r="M311" s="305"/>
      <c r="N311" s="305">
        <f>SUM(N312:N313)</f>
        <v>53546</v>
      </c>
    </row>
    <row r="312" spans="1:14" s="103" customFormat="1">
      <c r="A312" s="101"/>
      <c r="B312" s="17"/>
      <c r="C312" s="303" t="s">
        <v>163</v>
      </c>
      <c r="D312" s="304"/>
      <c r="E312" s="181"/>
      <c r="F312" s="181"/>
      <c r="G312" s="268"/>
      <c r="H312" s="181"/>
      <c r="I312" s="181"/>
      <c r="J312" s="181"/>
      <c r="K312" s="181"/>
      <c r="L312" s="181">
        <v>8095</v>
      </c>
      <c r="M312" s="181"/>
      <c r="N312" s="181">
        <v>24844</v>
      </c>
    </row>
    <row r="313" spans="1:14">
      <c r="B313" s="17"/>
      <c r="C313" s="303" t="s">
        <v>164</v>
      </c>
      <c r="D313" s="304"/>
      <c r="E313" s="181"/>
      <c r="F313" s="181"/>
      <c r="G313" s="268"/>
      <c r="H313" s="181"/>
      <c r="I313" s="181"/>
      <c r="J313" s="181"/>
      <c r="K313" s="181"/>
      <c r="L313" s="181">
        <v>13566</v>
      </c>
      <c r="M313" s="181"/>
      <c r="N313" s="181">
        <v>28702</v>
      </c>
    </row>
    <row r="314" spans="1:14">
      <c r="B314" s="17"/>
      <c r="C314" s="299" t="s">
        <v>165</v>
      </c>
      <c r="D314" s="300"/>
      <c r="E314" s="305"/>
      <c r="F314" s="305"/>
      <c r="G314" s="306"/>
      <c r="H314" s="305"/>
      <c r="I314" s="305"/>
      <c r="J314" s="305"/>
      <c r="K314" s="305"/>
      <c r="L314" s="305">
        <f t="shared" ref="L314" si="40">SUM(L315:L316)</f>
        <v>216450</v>
      </c>
      <c r="M314" s="305"/>
      <c r="N314" s="305">
        <f>SUM(N315:N316)</f>
        <v>704510</v>
      </c>
    </row>
    <row r="315" spans="1:14">
      <c r="B315" s="17"/>
      <c r="C315" s="317" t="s">
        <v>166</v>
      </c>
      <c r="D315" s="304"/>
      <c r="E315" s="181"/>
      <c r="F315" s="181"/>
      <c r="G315" s="268"/>
      <c r="H315" s="181"/>
      <c r="I315" s="181"/>
      <c r="J315" s="181"/>
      <c r="K315" s="181"/>
      <c r="L315" s="181">
        <v>203432</v>
      </c>
      <c r="M315" s="181"/>
      <c r="N315" s="181">
        <v>594847</v>
      </c>
    </row>
    <row r="316" spans="1:14">
      <c r="B316" s="17"/>
      <c r="C316" s="303" t="s">
        <v>167</v>
      </c>
      <c r="D316" s="304"/>
      <c r="E316" s="181"/>
      <c r="F316" s="181"/>
      <c r="G316" s="268"/>
      <c r="H316" s="181"/>
      <c r="I316" s="181"/>
      <c r="J316" s="181"/>
      <c r="K316" s="181"/>
      <c r="L316" s="181">
        <v>13018</v>
      </c>
      <c r="M316" s="181"/>
      <c r="N316" s="181">
        <v>109663</v>
      </c>
    </row>
    <row r="317" spans="1:14">
      <c r="B317" s="17"/>
      <c r="C317" s="299" t="s">
        <v>168</v>
      </c>
      <c r="D317" s="300"/>
      <c r="E317" s="305"/>
      <c r="F317" s="305"/>
      <c r="G317" s="306"/>
      <c r="H317" s="305"/>
      <c r="I317" s="305"/>
      <c r="J317" s="305"/>
      <c r="K317" s="305"/>
      <c r="L317" s="305">
        <f>SUM(L318:L321)</f>
        <v>39503</v>
      </c>
      <c r="M317" s="305"/>
      <c r="N317" s="305">
        <f>SUM(N318:N321)</f>
        <v>115537</v>
      </c>
    </row>
    <row r="318" spans="1:14">
      <c r="B318" s="17"/>
      <c r="C318" s="303" t="s">
        <v>169</v>
      </c>
      <c r="D318" s="304"/>
      <c r="E318" s="181"/>
      <c r="F318" s="181"/>
      <c r="G318" s="268"/>
      <c r="H318" s="181"/>
      <c r="I318" s="181"/>
      <c r="J318" s="181"/>
      <c r="K318" s="181"/>
      <c r="L318" s="181">
        <v>38661</v>
      </c>
      <c r="M318" s="181"/>
      <c r="N318" s="181">
        <v>60848</v>
      </c>
    </row>
    <row r="319" spans="1:14">
      <c r="B319" s="17"/>
      <c r="C319" s="303" t="s">
        <v>170</v>
      </c>
      <c r="D319" s="304"/>
      <c r="E319" s="181"/>
      <c r="F319" s="181"/>
      <c r="G319" s="268"/>
      <c r="H319" s="181"/>
      <c r="I319" s="181"/>
      <c r="J319" s="181"/>
      <c r="K319" s="181"/>
      <c r="L319" s="181">
        <v>812</v>
      </c>
      <c r="M319" s="181"/>
      <c r="N319" s="181">
        <v>4858</v>
      </c>
    </row>
    <row r="320" spans="1:14">
      <c r="B320" s="17"/>
      <c r="C320" s="303" t="s">
        <v>171</v>
      </c>
      <c r="D320" s="304"/>
      <c r="E320" s="181"/>
      <c r="F320" s="309"/>
      <c r="G320" s="310"/>
      <c r="H320" s="311"/>
      <c r="I320" s="312"/>
      <c r="J320" s="313"/>
      <c r="K320" s="313"/>
      <c r="L320" s="181">
        <v>0</v>
      </c>
      <c r="M320" s="181"/>
      <c r="N320" s="181">
        <v>34885</v>
      </c>
    </row>
    <row r="321" spans="1:14">
      <c r="B321" s="17"/>
      <c r="C321" s="303" t="s">
        <v>172</v>
      </c>
      <c r="D321" s="304"/>
      <c r="E321" s="181"/>
      <c r="F321" s="181"/>
      <c r="G321" s="268"/>
      <c r="H321" s="181"/>
      <c r="I321" s="181"/>
      <c r="J321" s="181"/>
      <c r="K321" s="181"/>
      <c r="L321" s="181">
        <v>30</v>
      </c>
      <c r="M321" s="181"/>
      <c r="N321" s="181">
        <v>14946</v>
      </c>
    </row>
    <row r="322" spans="1:14" ht="13.5" customHeight="1">
      <c r="B322" s="17"/>
      <c r="C322" s="299" t="s">
        <v>177</v>
      </c>
      <c r="D322" s="300"/>
      <c r="E322" s="305"/>
      <c r="F322" s="305"/>
      <c r="G322" s="306"/>
      <c r="H322" s="305"/>
      <c r="I322" s="305"/>
      <c r="J322" s="305"/>
      <c r="K322" s="305"/>
      <c r="L322" s="305">
        <v>0</v>
      </c>
      <c r="M322" s="305"/>
      <c r="N322" s="305">
        <v>0</v>
      </c>
    </row>
    <row r="323" spans="1:14" ht="13.5" customHeight="1">
      <c r="B323" s="17"/>
      <c r="C323" s="303" t="s">
        <v>173</v>
      </c>
      <c r="D323" s="304"/>
      <c r="E323" s="112"/>
      <c r="F323" s="318"/>
      <c r="G323" s="319"/>
      <c r="H323" s="320"/>
      <c r="I323" s="321"/>
      <c r="J323" s="318"/>
      <c r="K323" s="113"/>
      <c r="L323" s="113">
        <v>0</v>
      </c>
      <c r="M323" s="113"/>
      <c r="N323" s="113">
        <v>0</v>
      </c>
    </row>
    <row r="324" spans="1:14" ht="12">
      <c r="A324"/>
      <c r="B324" s="38" t="s">
        <v>174</v>
      </c>
      <c r="C324" s="322"/>
      <c r="D324" s="323"/>
      <c r="E324" s="298" t="s">
        <v>207</v>
      </c>
      <c r="F324" s="298" t="s">
        <v>207</v>
      </c>
      <c r="G324" s="298" t="s">
        <v>207</v>
      </c>
      <c r="H324" s="298" t="s">
        <v>207</v>
      </c>
      <c r="I324" s="298" t="s">
        <v>207</v>
      </c>
      <c r="J324" s="298" t="s">
        <v>207</v>
      </c>
      <c r="K324" s="298" t="s">
        <v>207</v>
      </c>
      <c r="L324" s="15">
        <f t="shared" ref="L324" si="41">+L325+L327+L330+L333+L338+L343+L347+L350+L353+L358</f>
        <v>887144</v>
      </c>
      <c r="M324" s="298" t="s">
        <v>207</v>
      </c>
      <c r="N324" s="15">
        <f>+N325+N327+N330+N333+N338+N343+N347+N350+N353+N358</f>
        <v>1643671</v>
      </c>
    </row>
    <row r="325" spans="1:14" ht="15" customHeight="1">
      <c r="A325"/>
      <c r="B325" s="17"/>
      <c r="C325" s="299" t="s">
        <v>240</v>
      </c>
      <c r="D325" s="300"/>
      <c r="E325" s="301"/>
      <c r="F325" s="301"/>
      <c r="G325" s="302"/>
      <c r="H325" s="301"/>
      <c r="I325" s="301"/>
      <c r="J325" s="301"/>
      <c r="K325" s="301"/>
      <c r="L325" s="301">
        <v>0</v>
      </c>
      <c r="M325" s="301"/>
      <c r="N325" s="301">
        <f>N326</f>
        <v>15929</v>
      </c>
    </row>
    <row r="326" spans="1:14" ht="15" customHeight="1">
      <c r="A326"/>
      <c r="B326" s="17"/>
      <c r="C326" s="303" t="s">
        <v>241</v>
      </c>
      <c r="D326" s="304"/>
      <c r="E326" s="171"/>
      <c r="F326" s="171"/>
      <c r="G326" s="261"/>
      <c r="H326" s="171"/>
      <c r="I326" s="171"/>
      <c r="J326" s="171"/>
      <c r="K326" s="171"/>
      <c r="L326" s="171">
        <v>0</v>
      </c>
      <c r="M326" s="171"/>
      <c r="N326" s="171">
        <v>15929</v>
      </c>
    </row>
    <row r="327" spans="1:14" ht="15" customHeight="1">
      <c r="A327"/>
      <c r="B327" s="17"/>
      <c r="C327" s="299" t="s">
        <v>48</v>
      </c>
      <c r="D327" s="300"/>
      <c r="E327" s="305"/>
      <c r="F327" s="305"/>
      <c r="G327" s="306"/>
      <c r="H327" s="305"/>
      <c r="I327" s="305"/>
      <c r="J327" s="305"/>
      <c r="K327" s="305"/>
      <c r="L327" s="305">
        <f t="shared" ref="L327" si="42">SUM(L328:L329)</f>
        <v>265434</v>
      </c>
      <c r="M327" s="305"/>
      <c r="N327" s="305">
        <f>SUM(N328:N329)</f>
        <v>556139</v>
      </c>
    </row>
    <row r="328" spans="1:14" ht="13.5" customHeight="1">
      <c r="B328" s="17"/>
      <c r="C328" s="303" t="s">
        <v>242</v>
      </c>
      <c r="D328" s="304"/>
      <c r="E328" s="181"/>
      <c r="F328" s="181"/>
      <c r="G328" s="268"/>
      <c r="H328" s="181"/>
      <c r="I328" s="181"/>
      <c r="J328" s="181"/>
      <c r="K328" s="181"/>
      <c r="L328" s="181">
        <v>193364</v>
      </c>
      <c r="M328" s="181"/>
      <c r="N328" s="181">
        <v>428682</v>
      </c>
    </row>
    <row r="329" spans="1:14" ht="13.5" customHeight="1">
      <c r="A329"/>
      <c r="B329" s="17"/>
      <c r="C329" s="303" t="s">
        <v>243</v>
      </c>
      <c r="D329" s="304"/>
      <c r="E329" s="181"/>
      <c r="F329" s="181"/>
      <c r="G329" s="268"/>
      <c r="H329" s="181"/>
      <c r="I329" s="181"/>
      <c r="J329" s="181"/>
      <c r="K329" s="181"/>
      <c r="L329" s="181">
        <v>72070</v>
      </c>
      <c r="M329" s="181"/>
      <c r="N329" s="181">
        <v>127457</v>
      </c>
    </row>
    <row r="330" spans="1:14" ht="11.25" customHeight="1">
      <c r="A330"/>
      <c r="B330" s="17"/>
      <c r="C330" s="299" t="s">
        <v>244</v>
      </c>
      <c r="D330" s="300"/>
      <c r="E330" s="305"/>
      <c r="F330" s="305"/>
      <c r="G330" s="306"/>
      <c r="H330" s="305"/>
      <c r="I330" s="305"/>
      <c r="J330" s="305"/>
      <c r="K330" s="305"/>
      <c r="L330" s="305">
        <f t="shared" ref="L330" si="43">SUM(L331:L332)</f>
        <v>52522</v>
      </c>
      <c r="M330" s="305"/>
      <c r="N330" s="305">
        <f>SUM(N331:N332)</f>
        <v>53070</v>
      </c>
    </row>
    <row r="331" spans="1:14" ht="13.5" customHeight="1">
      <c r="A331"/>
      <c r="B331" s="17"/>
      <c r="C331" s="303" t="s">
        <v>245</v>
      </c>
      <c r="D331" s="304"/>
      <c r="E331" s="181"/>
      <c r="F331" s="181"/>
      <c r="G331" s="268"/>
      <c r="H331" s="181"/>
      <c r="I331" s="181"/>
      <c r="J331" s="181"/>
      <c r="K331" s="181"/>
      <c r="L331" s="181">
        <v>14637</v>
      </c>
      <c r="M331" s="181"/>
      <c r="N331" s="181">
        <v>25816</v>
      </c>
    </row>
    <row r="332" spans="1:14" ht="13.5" customHeight="1">
      <c r="A332"/>
      <c r="B332" s="17"/>
      <c r="C332" s="303" t="s">
        <v>246</v>
      </c>
      <c r="D332" s="304"/>
      <c r="E332" s="181"/>
      <c r="F332" s="181"/>
      <c r="G332" s="268"/>
      <c r="H332" s="181"/>
      <c r="I332" s="181"/>
      <c r="J332" s="181"/>
      <c r="K332" s="181"/>
      <c r="L332" s="181">
        <v>37885</v>
      </c>
      <c r="M332" s="181"/>
      <c r="N332" s="181">
        <v>27254</v>
      </c>
    </row>
    <row r="333" spans="1:14" ht="13.5" customHeight="1">
      <c r="A333"/>
      <c r="B333" s="17"/>
      <c r="C333" s="299" t="s">
        <v>247</v>
      </c>
      <c r="D333" s="300"/>
      <c r="E333" s="305"/>
      <c r="F333" s="305"/>
      <c r="G333" s="306"/>
      <c r="H333" s="305"/>
      <c r="I333" s="305"/>
      <c r="J333" s="305"/>
      <c r="K333" s="305"/>
      <c r="L333" s="305">
        <f t="shared" ref="L333" si="44">SUM(L334:L337)</f>
        <v>215181</v>
      </c>
      <c r="M333" s="305"/>
      <c r="N333" s="305">
        <f>SUM(N334:N337)</f>
        <v>356334</v>
      </c>
    </row>
    <row r="334" spans="1:14" ht="13.5" customHeight="1">
      <c r="A334"/>
      <c r="B334" s="17"/>
      <c r="C334" s="303" t="s">
        <v>8</v>
      </c>
      <c r="D334" s="304"/>
      <c r="E334" s="181"/>
      <c r="F334" s="181"/>
      <c r="G334" s="268"/>
      <c r="H334" s="181"/>
      <c r="I334" s="181"/>
      <c r="J334" s="181"/>
      <c r="K334" s="181"/>
      <c r="L334" s="181">
        <v>53473</v>
      </c>
      <c r="M334" s="181"/>
      <c r="N334" s="181">
        <v>66083</v>
      </c>
    </row>
    <row r="335" spans="1:14" ht="13.5" customHeight="1">
      <c r="A335"/>
      <c r="B335" s="17"/>
      <c r="C335" s="303" t="s">
        <v>248</v>
      </c>
      <c r="D335" s="304"/>
      <c r="E335" s="181"/>
      <c r="F335" s="181"/>
      <c r="G335" s="268"/>
      <c r="H335" s="181"/>
      <c r="I335" s="181"/>
      <c r="J335" s="181"/>
      <c r="K335" s="181"/>
      <c r="L335" s="181">
        <v>21183</v>
      </c>
      <c r="M335" s="181"/>
      <c r="N335" s="181">
        <v>30293</v>
      </c>
    </row>
    <row r="336" spans="1:14" ht="13.5" customHeight="1">
      <c r="A336"/>
      <c r="B336" s="17"/>
      <c r="C336" s="303" t="s">
        <v>249</v>
      </c>
      <c r="D336" s="304"/>
      <c r="E336" s="181"/>
      <c r="F336" s="181"/>
      <c r="G336" s="268"/>
      <c r="H336" s="181"/>
      <c r="I336" s="181"/>
      <c r="J336" s="181"/>
      <c r="K336" s="181"/>
      <c r="L336" s="181">
        <v>89249</v>
      </c>
      <c r="M336" s="181"/>
      <c r="N336" s="181">
        <v>189735</v>
      </c>
    </row>
    <row r="337" spans="2:14">
      <c r="B337" s="17"/>
      <c r="C337" s="303" t="s">
        <v>250</v>
      </c>
      <c r="D337" s="304"/>
      <c r="E337" s="181"/>
      <c r="F337" s="181"/>
      <c r="G337" s="268"/>
      <c r="H337" s="181"/>
      <c r="I337" s="181"/>
      <c r="J337" s="181"/>
      <c r="K337" s="181"/>
      <c r="L337" s="181">
        <v>51276</v>
      </c>
      <c r="M337" s="181"/>
      <c r="N337" s="181">
        <v>70223</v>
      </c>
    </row>
    <row r="338" spans="2:14">
      <c r="B338" s="17"/>
      <c r="C338" s="307" t="s">
        <v>251</v>
      </c>
      <c r="D338" s="300"/>
      <c r="E338" s="305"/>
      <c r="F338" s="305"/>
      <c r="G338" s="306"/>
      <c r="H338" s="305"/>
      <c r="I338" s="305"/>
      <c r="J338" s="305"/>
      <c r="K338" s="305"/>
      <c r="L338" s="305">
        <f t="shared" ref="L338" si="45">SUM(L339:L342)</f>
        <v>91045</v>
      </c>
      <c r="M338" s="305"/>
      <c r="N338" s="305">
        <f>SUM(N339:N342)</f>
        <v>142233</v>
      </c>
    </row>
    <row r="339" spans="2:14">
      <c r="B339" s="17"/>
      <c r="C339" s="303" t="s">
        <v>252</v>
      </c>
      <c r="D339" s="304"/>
      <c r="E339" s="181"/>
      <c r="F339" s="181"/>
      <c r="G339" s="268"/>
      <c r="H339" s="181"/>
      <c r="I339" s="181"/>
      <c r="J339" s="181"/>
      <c r="K339" s="181"/>
      <c r="L339" s="181">
        <v>15609</v>
      </c>
      <c r="M339" s="181"/>
      <c r="N339" s="181">
        <v>22345</v>
      </c>
    </row>
    <row r="340" spans="2:14">
      <c r="B340" s="17"/>
      <c r="C340" s="303" t="s">
        <v>253</v>
      </c>
      <c r="D340" s="304"/>
      <c r="E340" s="181"/>
      <c r="F340" s="181"/>
      <c r="G340" s="268"/>
      <c r="H340" s="181"/>
      <c r="I340" s="181"/>
      <c r="J340" s="181"/>
      <c r="K340" s="181"/>
      <c r="L340" s="181">
        <v>37190</v>
      </c>
      <c r="M340" s="181"/>
      <c r="N340" s="181">
        <v>43873</v>
      </c>
    </row>
    <row r="341" spans="2:14">
      <c r="B341" s="17"/>
      <c r="C341" s="303" t="s">
        <v>254</v>
      </c>
      <c r="D341" s="304"/>
      <c r="E341" s="181"/>
      <c r="F341" s="181"/>
      <c r="G341" s="268"/>
      <c r="H341" s="181"/>
      <c r="I341" s="181"/>
      <c r="J341" s="181"/>
      <c r="K341" s="181"/>
      <c r="L341" s="181">
        <v>14145</v>
      </c>
      <c r="M341" s="181"/>
      <c r="N341" s="181">
        <v>9270</v>
      </c>
    </row>
    <row r="342" spans="2:14">
      <c r="B342" s="17"/>
      <c r="C342" s="303" t="s">
        <v>255</v>
      </c>
      <c r="D342" s="304"/>
      <c r="E342" s="181"/>
      <c r="F342" s="181"/>
      <c r="G342" s="268"/>
      <c r="H342" s="181"/>
      <c r="I342" s="181"/>
      <c r="J342" s="181"/>
      <c r="K342" s="181"/>
      <c r="L342" s="181">
        <v>24101</v>
      </c>
      <c r="M342" s="181"/>
      <c r="N342" s="181">
        <v>66745</v>
      </c>
    </row>
    <row r="343" spans="2:14">
      <c r="B343" s="17"/>
      <c r="C343" s="307" t="s">
        <v>158</v>
      </c>
      <c r="D343" s="300"/>
      <c r="E343" s="305"/>
      <c r="F343" s="305"/>
      <c r="G343" s="306"/>
      <c r="H343" s="305"/>
      <c r="I343" s="305"/>
      <c r="J343" s="305"/>
      <c r="K343" s="305"/>
      <c r="L343" s="305">
        <f t="shared" ref="L343" si="46">SUM(L344:L346)</f>
        <v>109919</v>
      </c>
      <c r="M343" s="305"/>
      <c r="N343" s="305">
        <f>SUM(N344:N346)</f>
        <v>215071</v>
      </c>
    </row>
    <row r="344" spans="2:14">
      <c r="B344" s="17"/>
      <c r="C344" s="303" t="s">
        <v>159</v>
      </c>
      <c r="D344" s="304"/>
      <c r="E344" s="181"/>
      <c r="F344" s="181"/>
      <c r="G344" s="268"/>
      <c r="H344" s="181"/>
      <c r="I344" s="181"/>
      <c r="J344" s="181"/>
      <c r="K344" s="181"/>
      <c r="L344" s="181">
        <v>66868</v>
      </c>
      <c r="M344" s="181"/>
      <c r="N344" s="181">
        <v>142123</v>
      </c>
    </row>
    <row r="345" spans="2:14">
      <c r="B345" s="17"/>
      <c r="C345" s="303" t="s">
        <v>160</v>
      </c>
      <c r="D345" s="304"/>
      <c r="E345" s="181"/>
      <c r="F345" s="181"/>
      <c r="G345" s="268"/>
      <c r="H345" s="181"/>
      <c r="I345" s="181"/>
      <c r="J345" s="181"/>
      <c r="K345" s="181"/>
      <c r="L345" s="181">
        <v>6170</v>
      </c>
      <c r="M345" s="181"/>
      <c r="N345" s="181">
        <v>20100</v>
      </c>
    </row>
    <row r="346" spans="2:14">
      <c r="B346" s="17"/>
      <c r="C346" s="303" t="s">
        <v>161</v>
      </c>
      <c r="D346" s="304"/>
      <c r="E346" s="181"/>
      <c r="F346" s="181"/>
      <c r="G346" s="268"/>
      <c r="H346" s="181"/>
      <c r="I346" s="181"/>
      <c r="J346" s="181"/>
      <c r="K346" s="181"/>
      <c r="L346" s="181">
        <v>36881</v>
      </c>
      <c r="M346" s="181"/>
      <c r="N346" s="181">
        <v>52848</v>
      </c>
    </row>
    <row r="347" spans="2:14">
      <c r="B347" s="17"/>
      <c r="C347" s="307" t="s">
        <v>162</v>
      </c>
      <c r="D347" s="300"/>
      <c r="E347" s="305"/>
      <c r="F347" s="305"/>
      <c r="G347" s="306"/>
      <c r="H347" s="305"/>
      <c r="I347" s="305"/>
      <c r="J347" s="305"/>
      <c r="K347" s="305"/>
      <c r="L347" s="305">
        <f t="shared" ref="L347" si="47">SUM(L348:L349)</f>
        <v>41599</v>
      </c>
      <c r="M347" s="305"/>
      <c r="N347" s="305">
        <f>SUM(N348:N349)</f>
        <v>91166</v>
      </c>
    </row>
    <row r="348" spans="2:14">
      <c r="B348" s="17"/>
      <c r="C348" s="303" t="s">
        <v>163</v>
      </c>
      <c r="D348" s="304"/>
      <c r="E348" s="181"/>
      <c r="F348" s="181"/>
      <c r="G348" s="268"/>
      <c r="H348" s="181"/>
      <c r="I348" s="181"/>
      <c r="J348" s="181"/>
      <c r="K348" s="181"/>
      <c r="L348" s="181">
        <v>29934</v>
      </c>
      <c r="M348" s="181"/>
      <c r="N348" s="181">
        <v>73338</v>
      </c>
    </row>
    <row r="349" spans="2:14">
      <c r="B349" s="17"/>
      <c r="C349" s="303" t="s">
        <v>164</v>
      </c>
      <c r="D349" s="304"/>
      <c r="E349" s="181"/>
      <c r="F349" s="181"/>
      <c r="G349" s="268"/>
      <c r="H349" s="181"/>
      <c r="I349" s="181"/>
      <c r="J349" s="181"/>
      <c r="K349" s="181"/>
      <c r="L349" s="181">
        <v>11665</v>
      </c>
      <c r="M349" s="181"/>
      <c r="N349" s="181">
        <v>17828</v>
      </c>
    </row>
    <row r="350" spans="2:14">
      <c r="B350" s="17"/>
      <c r="C350" s="299" t="s">
        <v>165</v>
      </c>
      <c r="D350" s="300"/>
      <c r="E350" s="305"/>
      <c r="F350" s="305"/>
      <c r="G350" s="306"/>
      <c r="H350" s="305"/>
      <c r="I350" s="305"/>
      <c r="J350" s="305"/>
      <c r="K350" s="305"/>
      <c r="L350" s="305">
        <f t="shared" ref="L350" si="48">SUM(L351:L352)</f>
        <v>106746</v>
      </c>
      <c r="M350" s="305"/>
      <c r="N350" s="305">
        <f>SUM(N351:N352)</f>
        <v>189534</v>
      </c>
    </row>
    <row r="351" spans="2:14">
      <c r="B351" s="17"/>
      <c r="C351" s="317" t="s">
        <v>166</v>
      </c>
      <c r="D351" s="304"/>
      <c r="E351" s="181"/>
      <c r="F351" s="181"/>
      <c r="G351" s="268"/>
      <c r="H351" s="181"/>
      <c r="I351" s="181"/>
      <c r="J351" s="181"/>
      <c r="K351" s="181"/>
      <c r="L351" s="181">
        <v>96502</v>
      </c>
      <c r="M351" s="181"/>
      <c r="N351" s="181">
        <v>155999</v>
      </c>
    </row>
    <row r="352" spans="2:14">
      <c r="B352" s="17"/>
      <c r="C352" s="303" t="s">
        <v>167</v>
      </c>
      <c r="D352" s="304"/>
      <c r="E352" s="181"/>
      <c r="F352" s="181"/>
      <c r="G352" s="268"/>
      <c r="H352" s="181"/>
      <c r="I352" s="181"/>
      <c r="J352" s="181"/>
      <c r="K352" s="181"/>
      <c r="L352" s="181">
        <v>10244</v>
      </c>
      <c r="M352" s="181"/>
      <c r="N352" s="181">
        <v>33535</v>
      </c>
    </row>
    <row r="353" spans="2:14">
      <c r="B353" s="17"/>
      <c r="C353" s="299" t="s">
        <v>168</v>
      </c>
      <c r="D353" s="300"/>
      <c r="E353" s="305"/>
      <c r="F353" s="305"/>
      <c r="G353" s="306"/>
      <c r="H353" s="305"/>
      <c r="I353" s="305"/>
      <c r="J353" s="305"/>
      <c r="K353" s="305"/>
      <c r="L353" s="305">
        <f>SUM(L354:L357)</f>
        <v>4698</v>
      </c>
      <c r="M353" s="305"/>
      <c r="N353" s="305">
        <f>SUM(N354:N357)</f>
        <v>24195</v>
      </c>
    </row>
    <row r="354" spans="2:14">
      <c r="B354" s="17"/>
      <c r="C354" s="303" t="s">
        <v>169</v>
      </c>
      <c r="D354" s="304"/>
      <c r="E354" s="181"/>
      <c r="F354" s="181"/>
      <c r="G354" s="268"/>
      <c r="H354" s="181"/>
      <c r="I354" s="181"/>
      <c r="J354" s="181"/>
      <c r="K354" s="181"/>
      <c r="L354" s="181">
        <v>4132</v>
      </c>
      <c r="M354" s="181"/>
      <c r="N354" s="181">
        <v>16021</v>
      </c>
    </row>
    <row r="355" spans="2:14">
      <c r="B355" s="17"/>
      <c r="C355" s="303" t="s">
        <v>170</v>
      </c>
      <c r="D355" s="304"/>
      <c r="E355" s="181"/>
      <c r="F355" s="181"/>
      <c r="G355" s="268"/>
      <c r="H355" s="181"/>
      <c r="I355" s="181"/>
      <c r="J355" s="181"/>
      <c r="K355" s="181"/>
      <c r="L355" s="181">
        <v>149</v>
      </c>
      <c r="M355" s="181"/>
      <c r="N355" s="181">
        <v>459</v>
      </c>
    </row>
    <row r="356" spans="2:14">
      <c r="B356" s="17"/>
      <c r="C356" s="303" t="s">
        <v>171</v>
      </c>
      <c r="D356" s="304"/>
      <c r="E356" s="181"/>
      <c r="F356" s="181"/>
      <c r="G356" s="268"/>
      <c r="H356" s="181"/>
      <c r="I356" s="181"/>
      <c r="J356" s="181"/>
      <c r="K356" s="181"/>
      <c r="L356" s="181">
        <v>174</v>
      </c>
      <c r="M356" s="181"/>
      <c r="N356" s="181">
        <v>7039</v>
      </c>
    </row>
    <row r="357" spans="2:14">
      <c r="B357" s="17"/>
      <c r="C357" s="303" t="s">
        <v>172</v>
      </c>
      <c r="D357" s="304"/>
      <c r="E357" s="181"/>
      <c r="F357" s="181"/>
      <c r="G357" s="268"/>
      <c r="H357" s="181"/>
      <c r="I357" s="181"/>
      <c r="J357" s="181"/>
      <c r="K357" s="181"/>
      <c r="L357" s="181">
        <v>243</v>
      </c>
      <c r="M357" s="181"/>
      <c r="N357" s="181">
        <v>676</v>
      </c>
    </row>
    <row r="358" spans="2:14" ht="12.75" customHeight="1">
      <c r="B358" s="17"/>
      <c r="C358" s="299" t="s">
        <v>177</v>
      </c>
      <c r="D358" s="300"/>
      <c r="E358" s="305"/>
      <c r="F358" s="305"/>
      <c r="G358" s="306"/>
      <c r="H358" s="305"/>
      <c r="I358" s="305"/>
      <c r="J358" s="305"/>
      <c r="K358" s="305"/>
      <c r="L358" s="305">
        <v>0</v>
      </c>
      <c r="M358" s="305"/>
      <c r="N358" s="305">
        <v>0</v>
      </c>
    </row>
    <row r="359" spans="2:14">
      <c r="B359" s="17"/>
      <c r="C359" s="303" t="s">
        <v>173</v>
      </c>
      <c r="D359" s="304"/>
      <c r="E359" s="108"/>
      <c r="F359" s="109"/>
      <c r="G359" s="324"/>
      <c r="H359" s="325"/>
      <c r="I359" s="111"/>
      <c r="J359" s="109"/>
      <c r="K359" s="109"/>
      <c r="L359" s="109">
        <v>0</v>
      </c>
      <c r="M359" s="110"/>
      <c r="N359" s="110">
        <v>0</v>
      </c>
    </row>
    <row r="360" spans="2:14" ht="12" customHeight="1">
      <c r="B360" s="38" t="s">
        <v>175</v>
      </c>
      <c r="C360" s="322"/>
      <c r="D360" s="323"/>
      <c r="E360" s="298" t="s">
        <v>207</v>
      </c>
      <c r="F360" s="298" t="s">
        <v>207</v>
      </c>
      <c r="G360" s="298" t="s">
        <v>207</v>
      </c>
      <c r="H360" s="298" t="s">
        <v>207</v>
      </c>
      <c r="I360" s="298" t="s">
        <v>207</v>
      </c>
      <c r="J360" s="298" t="s">
        <v>207</v>
      </c>
      <c r="K360" s="298" t="s">
        <v>207</v>
      </c>
      <c r="L360" s="42">
        <f t="shared" ref="L360" si="49">SUM(L324,L288)</f>
        <v>2694245</v>
      </c>
      <c r="M360" s="298" t="s">
        <v>207</v>
      </c>
      <c r="N360" s="42">
        <f>SUM(N324,N288)</f>
        <v>6407733</v>
      </c>
    </row>
    <row r="361" spans="2:14">
      <c r="B361" s="17"/>
      <c r="C361" s="299" t="s">
        <v>240</v>
      </c>
      <c r="D361" s="300"/>
      <c r="E361" s="301"/>
      <c r="F361" s="301"/>
      <c r="G361" s="302"/>
      <c r="H361" s="301"/>
      <c r="I361" s="301"/>
      <c r="J361" s="301"/>
      <c r="K361" s="301"/>
      <c r="L361" s="301">
        <f t="shared" ref="L361" si="50">SUM(L289,L325)</f>
        <v>0</v>
      </c>
      <c r="M361" s="174"/>
      <c r="N361" s="301">
        <f>SUM(N289,N325)</f>
        <v>15984</v>
      </c>
    </row>
    <row r="362" spans="2:14">
      <c r="B362" s="17"/>
      <c r="C362" s="303" t="s">
        <v>241</v>
      </c>
      <c r="D362" s="300"/>
      <c r="E362" s="188"/>
      <c r="F362" s="188"/>
      <c r="G362" s="189"/>
      <c r="H362" s="188"/>
      <c r="I362" s="188"/>
      <c r="J362" s="188"/>
      <c r="K362" s="188"/>
      <c r="L362" s="188">
        <f t="shared" ref="L362" si="51">SUM(L290,L326)</f>
        <v>0</v>
      </c>
      <c r="M362" s="174"/>
      <c r="N362" s="188">
        <f>SUM(N290,N326)</f>
        <v>15984</v>
      </c>
    </row>
    <row r="363" spans="2:14">
      <c r="B363" s="17"/>
      <c r="C363" s="299" t="s">
        <v>48</v>
      </c>
      <c r="D363" s="300"/>
      <c r="E363" s="305"/>
      <c r="F363" s="305"/>
      <c r="G363" s="306"/>
      <c r="H363" s="305"/>
      <c r="I363" s="305"/>
      <c r="J363" s="305"/>
      <c r="K363" s="305"/>
      <c r="L363" s="301">
        <f t="shared" ref="L363:N393" si="52">SUM(L291,L327)</f>
        <v>584664</v>
      </c>
      <c r="M363" s="174"/>
      <c r="N363" s="301">
        <f t="shared" si="52"/>
        <v>1348866</v>
      </c>
    </row>
    <row r="364" spans="2:14" ht="12.75" customHeight="1">
      <c r="B364" s="17"/>
      <c r="C364" s="303" t="s">
        <v>242</v>
      </c>
      <c r="D364" s="300"/>
      <c r="E364" s="174"/>
      <c r="F364" s="174"/>
      <c r="G364" s="237"/>
      <c r="H364" s="174"/>
      <c r="I364" s="174"/>
      <c r="J364" s="174"/>
      <c r="K364" s="174"/>
      <c r="L364" s="188">
        <f t="shared" si="52"/>
        <v>381628</v>
      </c>
      <c r="M364" s="174"/>
      <c r="N364" s="188">
        <f t="shared" si="52"/>
        <v>777854</v>
      </c>
    </row>
    <row r="365" spans="2:14" ht="12" customHeight="1">
      <c r="B365" s="17"/>
      <c r="C365" s="303" t="s">
        <v>243</v>
      </c>
      <c r="D365" s="300"/>
      <c r="E365" s="174"/>
      <c r="F365" s="174"/>
      <c r="G365" s="237"/>
      <c r="H365" s="174"/>
      <c r="I365" s="174"/>
      <c r="J365" s="174"/>
      <c r="K365" s="174"/>
      <c r="L365" s="188">
        <f t="shared" si="52"/>
        <v>203036</v>
      </c>
      <c r="M365" s="174"/>
      <c r="N365" s="188">
        <f t="shared" si="52"/>
        <v>571012</v>
      </c>
    </row>
    <row r="366" spans="2:14" ht="11.25" customHeight="1">
      <c r="B366" s="17"/>
      <c r="C366" s="299" t="s">
        <v>244</v>
      </c>
      <c r="D366" s="300"/>
      <c r="E366" s="305"/>
      <c r="F366" s="305"/>
      <c r="G366" s="306"/>
      <c r="H366" s="305"/>
      <c r="I366" s="305"/>
      <c r="J366" s="305"/>
      <c r="K366" s="305"/>
      <c r="L366" s="301">
        <f t="shared" si="52"/>
        <v>88559</v>
      </c>
      <c r="M366" s="174"/>
      <c r="N366" s="301">
        <f t="shared" si="52"/>
        <v>146805</v>
      </c>
    </row>
    <row r="367" spans="2:14">
      <c r="B367" s="17"/>
      <c r="C367" s="303" t="s">
        <v>245</v>
      </c>
      <c r="D367" s="300"/>
      <c r="E367" s="174"/>
      <c r="F367" s="174"/>
      <c r="G367" s="237"/>
      <c r="H367" s="174"/>
      <c r="I367" s="174"/>
      <c r="J367" s="174"/>
      <c r="K367" s="174"/>
      <c r="L367" s="188">
        <f t="shared" si="52"/>
        <v>27514</v>
      </c>
      <c r="M367" s="174"/>
      <c r="N367" s="188">
        <f t="shared" si="52"/>
        <v>96862</v>
      </c>
    </row>
    <row r="368" spans="2:14">
      <c r="B368" s="17"/>
      <c r="C368" s="303" t="s">
        <v>246</v>
      </c>
      <c r="D368" s="300"/>
      <c r="E368" s="174"/>
      <c r="F368" s="174"/>
      <c r="G368" s="237"/>
      <c r="H368" s="174"/>
      <c r="I368" s="174"/>
      <c r="J368" s="174"/>
      <c r="K368" s="174"/>
      <c r="L368" s="188">
        <f t="shared" si="52"/>
        <v>61045</v>
      </c>
      <c r="M368" s="174"/>
      <c r="N368" s="188">
        <f t="shared" si="52"/>
        <v>49943</v>
      </c>
    </row>
    <row r="369" spans="1:14">
      <c r="B369" s="17"/>
      <c r="C369" s="299" t="s">
        <v>247</v>
      </c>
      <c r="D369" s="300"/>
      <c r="E369" s="305"/>
      <c r="F369" s="305"/>
      <c r="G369" s="306"/>
      <c r="H369" s="305"/>
      <c r="I369" s="305"/>
      <c r="J369" s="305"/>
      <c r="K369" s="305"/>
      <c r="L369" s="301">
        <f t="shared" si="52"/>
        <v>1122142</v>
      </c>
      <c r="M369" s="174"/>
      <c r="N369" s="301">
        <f t="shared" si="52"/>
        <v>2669336</v>
      </c>
    </row>
    <row r="370" spans="1:14">
      <c r="B370" s="17"/>
      <c r="C370" s="303" t="s">
        <v>8</v>
      </c>
      <c r="D370" s="300"/>
      <c r="E370" s="174"/>
      <c r="F370" s="174"/>
      <c r="G370" s="237"/>
      <c r="H370" s="174"/>
      <c r="I370" s="174"/>
      <c r="J370" s="174"/>
      <c r="K370" s="174"/>
      <c r="L370" s="188">
        <f t="shared" si="52"/>
        <v>158218</v>
      </c>
      <c r="M370" s="174"/>
      <c r="N370" s="188">
        <f t="shared" si="52"/>
        <v>218643</v>
      </c>
    </row>
    <row r="371" spans="1:14">
      <c r="B371" s="17"/>
      <c r="C371" s="303" t="s">
        <v>248</v>
      </c>
      <c r="D371" s="300"/>
      <c r="E371" s="174"/>
      <c r="F371" s="174"/>
      <c r="G371" s="237"/>
      <c r="H371" s="174"/>
      <c r="I371" s="174"/>
      <c r="J371" s="174"/>
      <c r="K371" s="174"/>
      <c r="L371" s="188">
        <f t="shared" si="52"/>
        <v>95899</v>
      </c>
      <c r="M371" s="174"/>
      <c r="N371" s="188">
        <f t="shared" si="52"/>
        <v>111270</v>
      </c>
    </row>
    <row r="372" spans="1:14">
      <c r="B372" s="17"/>
      <c r="C372" s="303" t="s">
        <v>249</v>
      </c>
      <c r="D372" s="300"/>
      <c r="E372" s="174"/>
      <c r="F372" s="174"/>
      <c r="G372" s="237"/>
      <c r="H372" s="174"/>
      <c r="I372" s="174"/>
      <c r="J372" s="174"/>
      <c r="K372" s="174"/>
      <c r="L372" s="188">
        <f t="shared" si="52"/>
        <v>497690</v>
      </c>
      <c r="M372" s="174"/>
      <c r="N372" s="188">
        <f t="shared" si="52"/>
        <v>1644878</v>
      </c>
    </row>
    <row r="373" spans="1:14">
      <c r="B373" s="17"/>
      <c r="C373" s="303" t="s">
        <v>250</v>
      </c>
      <c r="D373" s="300"/>
      <c r="E373" s="174"/>
      <c r="F373" s="174"/>
      <c r="G373" s="237"/>
      <c r="H373" s="174"/>
      <c r="I373" s="174"/>
      <c r="J373" s="174"/>
      <c r="K373" s="174"/>
      <c r="L373" s="188">
        <f t="shared" si="52"/>
        <v>370335</v>
      </c>
      <c r="M373" s="174"/>
      <c r="N373" s="188">
        <f t="shared" si="52"/>
        <v>694545</v>
      </c>
    </row>
    <row r="374" spans="1:14">
      <c r="B374" s="17"/>
      <c r="C374" s="307" t="s">
        <v>251</v>
      </c>
      <c r="D374" s="300"/>
      <c r="E374" s="305"/>
      <c r="F374" s="305"/>
      <c r="G374" s="306"/>
      <c r="H374" s="305"/>
      <c r="I374" s="305"/>
      <c r="J374" s="305"/>
      <c r="K374" s="305"/>
      <c r="L374" s="301">
        <f t="shared" si="52"/>
        <v>233726</v>
      </c>
      <c r="M374" s="174"/>
      <c r="N374" s="301">
        <f t="shared" si="52"/>
        <v>415975</v>
      </c>
    </row>
    <row r="375" spans="1:14" ht="12">
      <c r="A375"/>
      <c r="B375" s="17"/>
      <c r="C375" s="303" t="s">
        <v>252</v>
      </c>
      <c r="D375" s="300"/>
      <c r="E375" s="174"/>
      <c r="F375" s="174"/>
      <c r="G375" s="237"/>
      <c r="H375" s="174"/>
      <c r="I375" s="174"/>
      <c r="J375" s="174"/>
      <c r="K375" s="174"/>
      <c r="L375" s="188">
        <f t="shared" si="52"/>
        <v>37832</v>
      </c>
      <c r="M375" s="174"/>
      <c r="N375" s="188">
        <f t="shared" si="52"/>
        <v>66951</v>
      </c>
    </row>
    <row r="376" spans="1:14" ht="12.75" customHeight="1">
      <c r="A376"/>
      <c r="B376" s="17"/>
      <c r="C376" s="303" t="s">
        <v>253</v>
      </c>
      <c r="D376" s="300"/>
      <c r="E376" s="174"/>
      <c r="F376" s="174"/>
      <c r="G376" s="237"/>
      <c r="H376" s="174"/>
      <c r="I376" s="174"/>
      <c r="J376" s="174"/>
      <c r="K376" s="174"/>
      <c r="L376" s="188">
        <f t="shared" si="52"/>
        <v>47188</v>
      </c>
      <c r="M376" s="174"/>
      <c r="N376" s="188">
        <f t="shared" si="52"/>
        <v>54393</v>
      </c>
    </row>
    <row r="377" spans="1:14" ht="15" customHeight="1">
      <c r="A377"/>
      <c r="B377" s="17"/>
      <c r="C377" s="303" t="s">
        <v>254</v>
      </c>
      <c r="D377" s="300"/>
      <c r="E377" s="174"/>
      <c r="F377" s="174"/>
      <c r="G377" s="237"/>
      <c r="H377" s="174"/>
      <c r="I377" s="174"/>
      <c r="J377" s="174"/>
      <c r="K377" s="174"/>
      <c r="L377" s="188">
        <f t="shared" si="52"/>
        <v>21588</v>
      </c>
      <c r="M377" s="174"/>
      <c r="N377" s="188">
        <f t="shared" si="52"/>
        <v>10058</v>
      </c>
    </row>
    <row r="378" spans="1:14" ht="14.25" customHeight="1">
      <c r="A378"/>
      <c r="B378" s="17"/>
      <c r="C378" s="303" t="s">
        <v>255</v>
      </c>
      <c r="D378" s="300"/>
      <c r="E378" s="174"/>
      <c r="F378" s="174"/>
      <c r="G378" s="237"/>
      <c r="H378" s="174"/>
      <c r="I378" s="174"/>
      <c r="J378" s="174"/>
      <c r="K378" s="174"/>
      <c r="L378" s="188">
        <f t="shared" si="52"/>
        <v>127118</v>
      </c>
      <c r="M378" s="174"/>
      <c r="N378" s="188">
        <f t="shared" si="52"/>
        <v>284573</v>
      </c>
    </row>
    <row r="379" spans="1:14">
      <c r="B379" s="17"/>
      <c r="C379" s="307" t="s">
        <v>158</v>
      </c>
      <c r="D379" s="300"/>
      <c r="E379" s="305"/>
      <c r="F379" s="305"/>
      <c r="G379" s="306"/>
      <c r="H379" s="305"/>
      <c r="I379" s="305"/>
      <c r="J379" s="305"/>
      <c r="K379" s="305"/>
      <c r="L379" s="301">
        <f t="shared" si="52"/>
        <v>234497</v>
      </c>
      <c r="M379" s="174"/>
      <c r="N379" s="301">
        <f t="shared" si="52"/>
        <v>632279</v>
      </c>
    </row>
    <row r="380" spans="1:14" ht="11.25" customHeight="1">
      <c r="A380"/>
      <c r="B380" s="17"/>
      <c r="C380" s="303" t="s">
        <v>159</v>
      </c>
      <c r="D380" s="300"/>
      <c r="E380" s="174"/>
      <c r="F380" s="174"/>
      <c r="G380" s="237"/>
      <c r="H380" s="174"/>
      <c r="I380" s="174"/>
      <c r="J380" s="174"/>
      <c r="K380" s="174"/>
      <c r="L380" s="188">
        <f t="shared" si="52"/>
        <v>137794</v>
      </c>
      <c r="M380" s="174"/>
      <c r="N380" s="188">
        <f t="shared" si="52"/>
        <v>407253</v>
      </c>
    </row>
    <row r="381" spans="1:14" ht="11.25" customHeight="1">
      <c r="A381"/>
      <c r="B381" s="17"/>
      <c r="C381" s="303" t="s">
        <v>160</v>
      </c>
      <c r="D381" s="300"/>
      <c r="E381" s="174"/>
      <c r="F381" s="174"/>
      <c r="G381" s="237"/>
      <c r="H381" s="174"/>
      <c r="I381" s="174"/>
      <c r="J381" s="174"/>
      <c r="K381" s="174"/>
      <c r="L381" s="188">
        <f t="shared" si="52"/>
        <v>9239</v>
      </c>
      <c r="M381" s="174"/>
      <c r="N381" s="188">
        <f t="shared" si="52"/>
        <v>42600</v>
      </c>
    </row>
    <row r="382" spans="1:14" ht="13.5" customHeight="1">
      <c r="A382"/>
      <c r="B382" s="17"/>
      <c r="C382" s="303" t="s">
        <v>161</v>
      </c>
      <c r="D382" s="300"/>
      <c r="E382" s="174"/>
      <c r="F382" s="174"/>
      <c r="G382" s="237"/>
      <c r="H382" s="174"/>
      <c r="I382" s="174"/>
      <c r="J382" s="174"/>
      <c r="K382" s="174"/>
      <c r="L382" s="188">
        <f t="shared" si="52"/>
        <v>87464</v>
      </c>
      <c r="M382" s="174"/>
      <c r="N382" s="188">
        <f t="shared" si="52"/>
        <v>182426</v>
      </c>
    </row>
    <row r="383" spans="1:14" ht="12.75" customHeight="1">
      <c r="A383"/>
      <c r="B383" s="17"/>
      <c r="C383" s="307" t="s">
        <v>162</v>
      </c>
      <c r="D383" s="300"/>
      <c r="E383" s="305"/>
      <c r="F383" s="305"/>
      <c r="G383" s="306"/>
      <c r="H383" s="305"/>
      <c r="I383" s="305"/>
      <c r="J383" s="305"/>
      <c r="K383" s="305"/>
      <c r="L383" s="301">
        <f t="shared" si="52"/>
        <v>63260</v>
      </c>
      <c r="M383" s="174"/>
      <c r="N383" s="301">
        <f t="shared" si="52"/>
        <v>144712</v>
      </c>
    </row>
    <row r="384" spans="1:14" ht="15" customHeight="1">
      <c r="A384"/>
      <c r="B384" s="17"/>
      <c r="C384" s="303" t="s">
        <v>163</v>
      </c>
      <c r="D384" s="300"/>
      <c r="E384" s="174"/>
      <c r="F384" s="174"/>
      <c r="G384" s="237"/>
      <c r="H384" s="174"/>
      <c r="I384" s="174"/>
      <c r="J384" s="174"/>
      <c r="K384" s="174"/>
      <c r="L384" s="188">
        <f t="shared" si="52"/>
        <v>38029</v>
      </c>
      <c r="M384" s="174"/>
      <c r="N384" s="188">
        <f t="shared" si="52"/>
        <v>98182</v>
      </c>
    </row>
    <row r="385" spans="1:14" ht="15.75" customHeight="1">
      <c r="A385"/>
      <c r="B385" s="17"/>
      <c r="C385" s="303" t="s">
        <v>164</v>
      </c>
      <c r="D385" s="300"/>
      <c r="E385" s="174"/>
      <c r="F385" s="174"/>
      <c r="G385" s="237"/>
      <c r="H385" s="174"/>
      <c r="I385" s="174"/>
      <c r="J385" s="174"/>
      <c r="K385" s="174"/>
      <c r="L385" s="188">
        <f t="shared" si="52"/>
        <v>25231</v>
      </c>
      <c r="M385" s="174"/>
      <c r="N385" s="188">
        <f t="shared" si="52"/>
        <v>46530</v>
      </c>
    </row>
    <row r="386" spans="1:14" ht="13.5" customHeight="1">
      <c r="B386" s="17"/>
      <c r="C386" s="299" t="s">
        <v>176</v>
      </c>
      <c r="D386" s="300"/>
      <c r="E386" s="305"/>
      <c r="F386" s="305"/>
      <c r="G386" s="306"/>
      <c r="H386" s="305"/>
      <c r="I386" s="305"/>
      <c r="J386" s="305"/>
      <c r="K386" s="305"/>
      <c r="L386" s="301">
        <f t="shared" si="52"/>
        <v>323196</v>
      </c>
      <c r="M386" s="174"/>
      <c r="N386" s="301">
        <f t="shared" si="52"/>
        <v>894044</v>
      </c>
    </row>
    <row r="387" spans="1:14" ht="12" customHeight="1">
      <c r="A387"/>
      <c r="B387" s="17"/>
      <c r="C387" s="317" t="s">
        <v>166</v>
      </c>
      <c r="D387" s="300"/>
      <c r="E387" s="174"/>
      <c r="F387" s="174"/>
      <c r="G387" s="237"/>
      <c r="H387" s="174"/>
      <c r="I387" s="174"/>
      <c r="J387" s="174"/>
      <c r="K387" s="174"/>
      <c r="L387" s="188">
        <f t="shared" si="52"/>
        <v>299934</v>
      </c>
      <c r="M387" s="174"/>
      <c r="N387" s="188">
        <f t="shared" si="52"/>
        <v>750846</v>
      </c>
    </row>
    <row r="388" spans="1:14" ht="13.5" customHeight="1">
      <c r="A388"/>
      <c r="B388" s="17"/>
      <c r="C388" s="303" t="s">
        <v>167</v>
      </c>
      <c r="D388" s="300"/>
      <c r="E388" s="174"/>
      <c r="F388" s="174"/>
      <c r="G388" s="237"/>
      <c r="H388" s="174"/>
      <c r="I388" s="174"/>
      <c r="J388" s="174"/>
      <c r="K388" s="174"/>
      <c r="L388" s="188">
        <f t="shared" si="52"/>
        <v>23262</v>
      </c>
      <c r="M388" s="174"/>
      <c r="N388" s="188">
        <f t="shared" si="52"/>
        <v>143198</v>
      </c>
    </row>
    <row r="389" spans="1:14">
      <c r="B389" s="17"/>
      <c r="C389" s="299" t="s">
        <v>168</v>
      </c>
      <c r="D389" s="300"/>
      <c r="E389" s="305"/>
      <c r="F389" s="305"/>
      <c r="G389" s="306"/>
      <c r="H389" s="305"/>
      <c r="I389" s="305"/>
      <c r="J389" s="305"/>
      <c r="K389" s="305"/>
      <c r="L389" s="301">
        <f t="shared" si="52"/>
        <v>44201</v>
      </c>
      <c r="M389" s="174"/>
      <c r="N389" s="301">
        <f t="shared" si="52"/>
        <v>139732</v>
      </c>
    </row>
    <row r="390" spans="1:14">
      <c r="B390" s="17"/>
      <c r="C390" s="303" t="s">
        <v>169</v>
      </c>
      <c r="D390" s="300"/>
      <c r="E390" s="174"/>
      <c r="F390" s="174"/>
      <c r="G390" s="237"/>
      <c r="H390" s="174"/>
      <c r="I390" s="174"/>
      <c r="J390" s="174"/>
      <c r="K390" s="174"/>
      <c r="L390" s="188">
        <f t="shared" si="52"/>
        <v>42793</v>
      </c>
      <c r="M390" s="174"/>
      <c r="N390" s="188">
        <f t="shared" si="52"/>
        <v>76869</v>
      </c>
    </row>
    <row r="391" spans="1:14">
      <c r="B391" s="17"/>
      <c r="C391" s="303" t="s">
        <v>170</v>
      </c>
      <c r="D391" s="300"/>
      <c r="E391" s="174"/>
      <c r="F391" s="174"/>
      <c r="G391" s="237"/>
      <c r="H391" s="174"/>
      <c r="I391" s="174"/>
      <c r="J391" s="174"/>
      <c r="K391" s="174"/>
      <c r="L391" s="188">
        <f t="shared" si="52"/>
        <v>961</v>
      </c>
      <c r="M391" s="174"/>
      <c r="N391" s="188">
        <f t="shared" si="52"/>
        <v>5317</v>
      </c>
    </row>
    <row r="392" spans="1:14">
      <c r="B392" s="17"/>
      <c r="C392" s="303" t="s">
        <v>171</v>
      </c>
      <c r="D392" s="300"/>
      <c r="E392" s="174"/>
      <c r="F392" s="174"/>
      <c r="G392" s="237"/>
      <c r="H392" s="174"/>
      <c r="I392" s="174"/>
      <c r="J392" s="174"/>
      <c r="K392" s="174"/>
      <c r="L392" s="188">
        <f t="shared" si="52"/>
        <v>174</v>
      </c>
      <c r="M392" s="174"/>
      <c r="N392" s="188">
        <f t="shared" si="52"/>
        <v>41924</v>
      </c>
    </row>
    <row r="393" spans="1:14">
      <c r="B393" s="17"/>
      <c r="C393" s="303" t="s">
        <v>172</v>
      </c>
      <c r="D393" s="300"/>
      <c r="E393" s="174"/>
      <c r="F393" s="174"/>
      <c r="G393" s="237"/>
      <c r="H393" s="174"/>
      <c r="I393" s="174"/>
      <c r="J393" s="174"/>
      <c r="K393" s="174"/>
      <c r="L393" s="188">
        <f t="shared" si="52"/>
        <v>273</v>
      </c>
      <c r="M393" s="174"/>
      <c r="N393" s="188">
        <f t="shared" si="52"/>
        <v>15622</v>
      </c>
    </row>
    <row r="394" spans="1:14">
      <c r="B394" s="17"/>
      <c r="C394" s="299" t="s">
        <v>177</v>
      </c>
      <c r="D394" s="300"/>
      <c r="E394" s="305"/>
      <c r="F394" s="305"/>
      <c r="G394" s="306"/>
      <c r="H394" s="305"/>
      <c r="I394" s="305"/>
      <c r="J394" s="305"/>
      <c r="K394" s="305"/>
      <c r="L394" s="305">
        <v>0</v>
      </c>
      <c r="M394" s="174"/>
      <c r="N394" s="301">
        <v>0</v>
      </c>
    </row>
    <row r="395" spans="1:14" s="334" customFormat="1">
      <c r="A395" s="148"/>
      <c r="B395" s="258"/>
      <c r="C395" s="326" t="s">
        <v>173</v>
      </c>
      <c r="D395" s="327"/>
      <c r="E395" s="328"/>
      <c r="F395" s="329"/>
      <c r="G395" s="330"/>
      <c r="H395" s="331"/>
      <c r="I395" s="332"/>
      <c r="J395" s="329"/>
      <c r="K395" s="329"/>
      <c r="L395" s="329">
        <v>0</v>
      </c>
      <c r="M395" s="333"/>
      <c r="N395" s="169">
        <v>0</v>
      </c>
    </row>
    <row r="396" spans="1:14">
      <c r="C396" s="335"/>
      <c r="D396" s="336"/>
      <c r="E396" s="335"/>
      <c r="F396" s="335"/>
      <c r="G396" s="335"/>
      <c r="H396" s="335"/>
      <c r="I396" s="337"/>
      <c r="J396" s="337"/>
      <c r="K396" s="337"/>
      <c r="L396" s="337"/>
      <c r="M396" s="337"/>
    </row>
    <row r="397" spans="1:14">
      <c r="B397" s="62" t="s">
        <v>205</v>
      </c>
      <c r="C397" s="338"/>
      <c r="D397" s="339"/>
      <c r="E397" s="8">
        <v>1965</v>
      </c>
      <c r="F397" s="7">
        <v>1970</v>
      </c>
      <c r="G397" s="9">
        <v>1975</v>
      </c>
      <c r="H397" s="7">
        <v>1980</v>
      </c>
      <c r="I397" s="7">
        <v>1985</v>
      </c>
      <c r="J397" s="7">
        <v>1990</v>
      </c>
      <c r="K397" s="7">
        <v>1995</v>
      </c>
      <c r="L397" s="7">
        <v>2000</v>
      </c>
      <c r="M397" s="9">
        <v>2005</v>
      </c>
      <c r="N397" s="7">
        <v>2010</v>
      </c>
    </row>
    <row r="398" spans="1:14">
      <c r="B398" s="242">
        <v>1</v>
      </c>
      <c r="C398" s="340" t="s">
        <v>178</v>
      </c>
      <c r="D398" s="341"/>
      <c r="E398" s="365" t="s">
        <v>207</v>
      </c>
      <c r="F398" s="365" t="s">
        <v>207</v>
      </c>
      <c r="G398" s="365" t="s">
        <v>207</v>
      </c>
      <c r="H398" s="365" t="s">
        <v>207</v>
      </c>
      <c r="I398" s="365" t="s">
        <v>207</v>
      </c>
      <c r="J398" s="365" t="s">
        <v>207</v>
      </c>
      <c r="K398" s="365" t="s">
        <v>207</v>
      </c>
      <c r="L398" s="365">
        <f>+IF(L360=0,"-",(L375+L376+L377+L379+L383+L387)/L360)</f>
        <v>0.26140866921902056</v>
      </c>
      <c r="M398" s="365" t="s">
        <v>207</v>
      </c>
      <c r="N398" s="365">
        <f t="shared" ref="N398" si="53">+IF(N360=0,"-",(N375+N376+N377+N379+N383+N387)/N360)</f>
        <v>0.2589432175154614</v>
      </c>
    </row>
    <row r="399" spans="1:14">
      <c r="B399" s="246">
        <v>2</v>
      </c>
      <c r="C399" s="342" t="s">
        <v>179</v>
      </c>
      <c r="D399" s="343"/>
      <c r="E399" s="366" t="s">
        <v>207</v>
      </c>
      <c r="F399" s="366" t="s">
        <v>207</v>
      </c>
      <c r="G399" s="366" t="s">
        <v>207</v>
      </c>
      <c r="H399" s="366" t="s">
        <v>207</v>
      </c>
      <c r="I399" s="366" t="s">
        <v>207</v>
      </c>
      <c r="J399" s="366" t="s">
        <v>207</v>
      </c>
      <c r="K399" s="366" t="s">
        <v>207</v>
      </c>
      <c r="L399" s="366">
        <f>IF(L288=0,"-",(+L303+L304+L305+L307+L311+L315)/L288)</f>
        <v>0.21544728269200228</v>
      </c>
      <c r="M399" s="366" t="s">
        <v>207</v>
      </c>
      <c r="N399" s="366">
        <f t="shared" ref="N399" si="54">IF(N288=0,"-",(+N303+N304+N305+N307+N311+N315)/N288)</f>
        <v>0.23541150388051205</v>
      </c>
    </row>
    <row r="400" spans="1:14">
      <c r="B400" s="251">
        <v>3</v>
      </c>
      <c r="C400" s="344" t="s">
        <v>180</v>
      </c>
      <c r="D400" s="345"/>
      <c r="E400" s="367" t="s">
        <v>207</v>
      </c>
      <c r="F400" s="367" t="s">
        <v>207</v>
      </c>
      <c r="G400" s="367" t="s">
        <v>207</v>
      </c>
      <c r="H400" s="367" t="s">
        <v>207</v>
      </c>
      <c r="I400" s="367" t="s">
        <v>207</v>
      </c>
      <c r="J400" s="367" t="s">
        <v>207</v>
      </c>
      <c r="K400" s="367" t="s">
        <v>207</v>
      </c>
      <c r="L400" s="367">
        <f>+IF(L324=0,"-",(L339+L340+L341+L343+L347+L351)/L324)</f>
        <v>0.35503142669059362</v>
      </c>
      <c r="M400" s="367" t="s">
        <v>207</v>
      </c>
      <c r="N400" s="367">
        <f t="shared" ref="N400" si="55">+IF(N324=0,"-",(N339+N340+N341+N343+N347+N351)/N324)</f>
        <v>0.32714819449877741</v>
      </c>
    </row>
    <row r="401" spans="2:13">
      <c r="B401" s="346"/>
      <c r="C401" s="347"/>
      <c r="D401" s="348"/>
      <c r="E401" s="349"/>
      <c r="F401" s="350"/>
      <c r="G401" s="350"/>
      <c r="H401" s="350"/>
      <c r="I401" s="350"/>
      <c r="J401" s="350"/>
      <c r="K401" s="350"/>
      <c r="L401" s="350"/>
      <c r="M401" s="351"/>
    </row>
    <row r="402" spans="2:13">
      <c r="B402" s="219" t="s">
        <v>210</v>
      </c>
      <c r="C402" s="352"/>
      <c r="D402" s="353"/>
      <c r="E402" s="353"/>
      <c r="F402" s="353"/>
      <c r="G402" s="353"/>
      <c r="H402" s="353"/>
      <c r="I402" s="353"/>
      <c r="J402" s="353"/>
      <c r="K402" s="353"/>
      <c r="L402" s="353"/>
      <c r="M402" s="354"/>
    </row>
    <row r="403" spans="2:13">
      <c r="B403" s="355" t="s">
        <v>181</v>
      </c>
      <c r="C403" s="356" t="s">
        <v>212</v>
      </c>
      <c r="D403" s="357"/>
      <c r="E403" s="357"/>
      <c r="F403" s="357"/>
      <c r="G403" s="357"/>
      <c r="H403" s="357"/>
      <c r="I403" s="357"/>
      <c r="J403" s="357"/>
      <c r="K403" s="357"/>
      <c r="L403" s="357"/>
      <c r="M403" s="358"/>
    </row>
    <row r="404" spans="2:13" ht="30" customHeight="1">
      <c r="B404" s="359"/>
      <c r="C404" s="639"/>
      <c r="D404" s="640"/>
      <c r="E404" s="640"/>
      <c r="F404" s="640"/>
      <c r="G404" s="640"/>
      <c r="H404" s="640"/>
      <c r="I404" s="640"/>
      <c r="J404" s="640"/>
      <c r="K404" s="640"/>
      <c r="L404" s="640"/>
      <c r="M404" s="641"/>
    </row>
    <row r="405" spans="2:13">
      <c r="B405" s="360"/>
      <c r="C405" s="636"/>
      <c r="D405" s="637"/>
      <c r="E405" s="637"/>
      <c r="F405" s="637"/>
      <c r="G405" s="637"/>
      <c r="H405" s="637"/>
      <c r="I405" s="637"/>
      <c r="J405" s="637"/>
      <c r="K405" s="637"/>
      <c r="L405" s="637"/>
      <c r="M405" s="638"/>
    </row>
    <row r="406" spans="2:13" ht="15" customHeight="1">
      <c r="B406" s="360"/>
      <c r="C406" s="633"/>
      <c r="D406" s="634"/>
      <c r="E406" s="634"/>
      <c r="F406" s="634"/>
      <c r="G406" s="634"/>
      <c r="H406" s="634"/>
      <c r="I406" s="634"/>
      <c r="J406" s="634"/>
      <c r="K406" s="634"/>
      <c r="L406" s="634"/>
      <c r="M406" s="635"/>
    </row>
    <row r="407" spans="2:13">
      <c r="B407" s="360"/>
      <c r="C407" s="633"/>
      <c r="D407" s="634"/>
      <c r="E407" s="634"/>
      <c r="F407" s="634"/>
      <c r="G407" s="634"/>
      <c r="H407" s="634"/>
      <c r="I407" s="634"/>
      <c r="J407" s="634"/>
      <c r="K407" s="634"/>
      <c r="L407" s="634"/>
      <c r="M407" s="635"/>
    </row>
    <row r="408" spans="2:13">
      <c r="B408" s="257"/>
      <c r="C408" s="645"/>
      <c r="D408" s="646"/>
      <c r="E408" s="646"/>
      <c r="F408" s="646"/>
      <c r="G408" s="646"/>
      <c r="H408" s="646"/>
      <c r="I408" s="646"/>
      <c r="J408" s="646"/>
      <c r="K408" s="646"/>
      <c r="L408" s="646"/>
      <c r="M408" s="647"/>
    </row>
    <row r="409" spans="2:13">
      <c r="B409" s="361"/>
      <c r="C409" s="648"/>
      <c r="D409" s="649"/>
      <c r="E409" s="649"/>
      <c r="F409" s="649"/>
      <c r="G409" s="649"/>
      <c r="H409" s="649"/>
      <c r="I409" s="649"/>
      <c r="J409" s="649"/>
      <c r="K409" s="649"/>
      <c r="L409" s="649"/>
      <c r="M409" s="650"/>
    </row>
    <row r="410" spans="2:13">
      <c r="B410" s="213"/>
      <c r="C410" s="555"/>
      <c r="D410" s="555"/>
      <c r="E410" s="555"/>
      <c r="F410" s="555"/>
      <c r="G410" s="555"/>
      <c r="H410" s="555"/>
      <c r="I410" s="555"/>
      <c r="J410" s="555"/>
      <c r="K410" s="555"/>
      <c r="L410" s="555"/>
      <c r="M410" s="555"/>
    </row>
    <row r="411" spans="2:13">
      <c r="B411" s="213"/>
      <c r="C411" s="555"/>
      <c r="D411" s="555"/>
      <c r="E411" s="555"/>
      <c r="F411" s="555"/>
      <c r="G411" s="555"/>
      <c r="H411" s="555"/>
      <c r="I411" s="555"/>
      <c r="J411" s="555"/>
      <c r="K411" s="555"/>
      <c r="L411" s="555"/>
      <c r="M411" s="555"/>
    </row>
    <row r="412" spans="2:13">
      <c r="B412" s="213"/>
      <c r="C412" s="555"/>
      <c r="D412" s="555"/>
      <c r="E412" s="555"/>
      <c r="F412" s="555"/>
      <c r="G412" s="555"/>
      <c r="H412" s="555"/>
      <c r="I412" s="555"/>
      <c r="J412" s="555"/>
      <c r="K412" s="555"/>
      <c r="L412" s="555"/>
      <c r="M412" s="555"/>
    </row>
    <row r="413" spans="2:13">
      <c r="B413" s="213"/>
      <c r="C413" s="555"/>
      <c r="D413" s="555"/>
      <c r="E413" s="555"/>
      <c r="F413" s="555"/>
      <c r="G413" s="555"/>
      <c r="H413" s="555"/>
      <c r="I413" s="555"/>
      <c r="J413" s="555"/>
      <c r="K413" s="555"/>
      <c r="L413" s="555"/>
      <c r="M413" s="555"/>
    </row>
    <row r="414" spans="2:13">
      <c r="B414" s="213"/>
      <c r="C414" s="555"/>
      <c r="D414" s="555"/>
      <c r="E414" s="555"/>
      <c r="F414" s="555"/>
      <c r="G414" s="555"/>
      <c r="H414" s="555"/>
      <c r="I414" s="555"/>
      <c r="J414" s="555"/>
      <c r="K414" s="555"/>
      <c r="L414" s="555"/>
      <c r="M414" s="555"/>
    </row>
    <row r="415" spans="2:13">
      <c r="B415" s="213"/>
      <c r="C415" s="555"/>
      <c r="D415" s="555"/>
      <c r="E415" s="555"/>
      <c r="F415" s="555"/>
      <c r="G415" s="555"/>
      <c r="H415" s="555"/>
      <c r="I415" s="555"/>
      <c r="J415" s="555"/>
      <c r="K415" s="555"/>
      <c r="L415" s="555"/>
      <c r="M415" s="555"/>
    </row>
    <row r="416" spans="2:13">
      <c r="B416" s="213"/>
      <c r="C416" s="555"/>
      <c r="D416" s="555"/>
      <c r="E416" s="555"/>
      <c r="F416" s="555"/>
      <c r="G416" s="555"/>
      <c r="H416" s="555"/>
      <c r="I416" s="555"/>
      <c r="J416" s="555"/>
      <c r="K416" s="555"/>
      <c r="L416" s="555"/>
      <c r="M416" s="555"/>
    </row>
    <row r="417" spans="1:14">
      <c r="B417" s="213"/>
      <c r="C417" s="555"/>
      <c r="D417" s="555"/>
      <c r="E417" s="555"/>
      <c r="F417" s="555"/>
      <c r="G417" s="555"/>
      <c r="H417" s="555"/>
      <c r="I417" s="555"/>
      <c r="J417" s="555"/>
      <c r="K417" s="555"/>
      <c r="L417" s="555"/>
      <c r="M417" s="555"/>
    </row>
    <row r="418" spans="1:14">
      <c r="B418" s="213"/>
      <c r="C418" s="555"/>
      <c r="D418" s="555"/>
      <c r="E418" s="555"/>
      <c r="F418" s="555"/>
      <c r="G418" s="555"/>
      <c r="H418" s="555"/>
      <c r="I418" s="555"/>
      <c r="J418" s="555"/>
      <c r="K418" s="555"/>
      <c r="L418" s="555"/>
      <c r="M418" s="555"/>
    </row>
    <row r="419" spans="1:14">
      <c r="B419" s="213"/>
      <c r="C419" s="555"/>
      <c r="D419" s="555"/>
      <c r="E419" s="555"/>
      <c r="F419" s="555"/>
      <c r="G419" s="555"/>
      <c r="H419" s="555"/>
      <c r="I419" s="555"/>
      <c r="J419" s="555"/>
      <c r="K419" s="555"/>
      <c r="L419" s="555"/>
      <c r="M419" s="555"/>
    </row>
    <row r="420" spans="1:14">
      <c r="B420" s="213"/>
      <c r="C420" s="555"/>
      <c r="D420" s="555"/>
      <c r="E420" s="555"/>
      <c r="F420" s="555"/>
      <c r="G420" s="555"/>
      <c r="H420" s="555"/>
      <c r="I420" s="555"/>
      <c r="J420" s="555"/>
      <c r="K420" s="555"/>
      <c r="L420" s="555"/>
      <c r="M420" s="555"/>
    </row>
    <row r="427" spans="1:14" ht="16">
      <c r="B427" s="595" t="s">
        <v>182</v>
      </c>
      <c r="C427" s="596"/>
      <c r="D427" s="596"/>
      <c r="E427" s="596"/>
      <c r="F427" s="596"/>
      <c r="G427" s="596"/>
      <c r="H427" s="596"/>
      <c r="I427" s="596"/>
      <c r="J427" s="596"/>
      <c r="K427" s="596"/>
      <c r="L427" s="596"/>
      <c r="M427" s="596"/>
      <c r="N427" s="596"/>
    </row>
    <row r="428" spans="1:14">
      <c r="B428" s="1"/>
      <c r="C428" s="1"/>
      <c r="D428" s="2"/>
      <c r="E428" s="2"/>
      <c r="F428" s="2"/>
      <c r="G428" s="2"/>
      <c r="H428" s="2"/>
      <c r="I428" s="2"/>
      <c r="J428" s="2"/>
      <c r="K428" s="2"/>
      <c r="L428" s="2"/>
      <c r="M428" s="2"/>
    </row>
    <row r="429" spans="1:14" ht="17.25" customHeight="1" thickBot="1">
      <c r="B429" s="96" t="s">
        <v>201</v>
      </c>
      <c r="C429" s="97"/>
      <c r="D429" s="362" t="s">
        <v>202</v>
      </c>
      <c r="E429" s="8">
        <v>1965</v>
      </c>
      <c r="F429" s="7">
        <v>1970</v>
      </c>
      <c r="G429" s="9">
        <v>1975</v>
      </c>
      <c r="H429" s="7">
        <v>1980</v>
      </c>
      <c r="I429" s="7">
        <v>1985</v>
      </c>
      <c r="J429" s="7">
        <v>1990</v>
      </c>
      <c r="K429" s="7">
        <v>1995</v>
      </c>
      <c r="L429" s="7">
        <v>2000</v>
      </c>
      <c r="M429" s="9">
        <v>2005</v>
      </c>
      <c r="N429" s="7">
        <v>2010</v>
      </c>
    </row>
    <row r="430" spans="1:14">
      <c r="B430" s="10" t="s">
        <v>238</v>
      </c>
      <c r="C430" s="223"/>
      <c r="D430" s="166"/>
      <c r="E430" s="14" t="s">
        <v>207</v>
      </c>
      <c r="F430" s="14" t="s">
        <v>207</v>
      </c>
      <c r="G430" s="14" t="s">
        <v>207</v>
      </c>
      <c r="H430" s="14" t="s">
        <v>207</v>
      </c>
      <c r="I430" s="14" t="s">
        <v>207</v>
      </c>
      <c r="J430" s="14" t="s">
        <v>207</v>
      </c>
      <c r="K430" s="14" t="s">
        <v>207</v>
      </c>
      <c r="L430" s="14">
        <f>SUM(L431:L435)</f>
        <v>1820795</v>
      </c>
      <c r="M430" s="14" t="s">
        <v>207</v>
      </c>
      <c r="N430" s="14">
        <f>SUM(N431:N435)</f>
        <v>4821056</v>
      </c>
    </row>
    <row r="431" spans="1:14" s="107" customFormat="1">
      <c r="A431" s="73"/>
      <c r="B431" s="17"/>
      <c r="C431" s="225" t="s">
        <v>93</v>
      </c>
      <c r="D431" s="402"/>
      <c r="E431" s="400"/>
      <c r="F431" s="400"/>
      <c r="G431" s="400"/>
      <c r="H431" s="400"/>
      <c r="I431" s="400"/>
      <c r="J431" s="400"/>
      <c r="K431" s="556"/>
      <c r="L431" s="400">
        <v>1807101</v>
      </c>
      <c r="M431" s="561"/>
      <c r="N431" s="563">
        <v>4764062</v>
      </c>
    </row>
    <row r="432" spans="1:14" s="107" customFormat="1">
      <c r="A432" s="73"/>
      <c r="B432" s="17"/>
      <c r="C432" s="225" t="s">
        <v>95</v>
      </c>
      <c r="D432" s="402"/>
      <c r="E432" s="548"/>
      <c r="F432" s="548"/>
      <c r="G432" s="548"/>
      <c r="H432" s="548"/>
      <c r="I432" s="548"/>
      <c r="J432" s="548"/>
      <c r="K432" s="41"/>
      <c r="L432" s="408">
        <f>SUM(L433:L435)</f>
        <v>6847</v>
      </c>
      <c r="M432" s="42"/>
      <c r="N432" s="408">
        <f>SUM(N433:N435)</f>
        <v>28497</v>
      </c>
    </row>
    <row r="433" spans="1:14" s="107" customFormat="1">
      <c r="A433" s="73"/>
      <c r="B433" s="17"/>
      <c r="C433" s="546" t="s">
        <v>55</v>
      </c>
      <c r="D433" s="403"/>
      <c r="E433" s="401"/>
      <c r="F433" s="401"/>
      <c r="G433" s="401"/>
      <c r="H433" s="401"/>
      <c r="I433" s="401"/>
      <c r="J433" s="401"/>
      <c r="K433" s="557"/>
      <c r="L433" s="401">
        <v>1719</v>
      </c>
      <c r="M433" s="562"/>
      <c r="N433" s="563">
        <v>6287</v>
      </c>
    </row>
    <row r="434" spans="1:14" s="107" customFormat="1">
      <c r="A434" s="73"/>
      <c r="B434" s="17"/>
      <c r="C434" s="546" t="s">
        <v>53</v>
      </c>
      <c r="D434" s="403"/>
      <c r="E434" s="401"/>
      <c r="F434" s="401"/>
      <c r="G434" s="401"/>
      <c r="H434" s="401"/>
      <c r="I434" s="401"/>
      <c r="J434" s="401"/>
      <c r="K434" s="557"/>
      <c r="L434" s="401">
        <v>4884</v>
      </c>
      <c r="M434" s="562"/>
      <c r="N434" s="563">
        <v>17642</v>
      </c>
    </row>
    <row r="435" spans="1:14" s="107" customFormat="1">
      <c r="A435" s="73"/>
      <c r="B435" s="17"/>
      <c r="C435" s="547" t="s">
        <v>54</v>
      </c>
      <c r="D435" s="403"/>
      <c r="E435" s="401"/>
      <c r="F435" s="401"/>
      <c r="G435" s="401"/>
      <c r="H435" s="401"/>
      <c r="I435" s="401"/>
      <c r="J435" s="401"/>
      <c r="K435" s="114"/>
      <c r="L435" s="401">
        <v>244</v>
      </c>
      <c r="M435" s="114"/>
      <c r="N435" s="564">
        <v>4568</v>
      </c>
    </row>
    <row r="436" spans="1:14" s="107" customFormat="1" ht="15">
      <c r="A436" s="73"/>
      <c r="B436" s="38" t="e">
        <f>B460B. Public Institutions</f>
        <v>#NAME?</v>
      </c>
      <c r="C436" s="235"/>
      <c r="D436" s="363"/>
      <c r="E436" s="14" t="s">
        <v>207</v>
      </c>
      <c r="F436" s="14" t="s">
        <v>207</v>
      </c>
      <c r="G436" s="14" t="s">
        <v>207</v>
      </c>
      <c r="H436" s="14" t="s">
        <v>207</v>
      </c>
      <c r="I436" s="14" t="s">
        <v>207</v>
      </c>
      <c r="J436" s="14" t="s">
        <v>207</v>
      </c>
      <c r="K436" s="14" t="s">
        <v>207</v>
      </c>
      <c r="L436" s="408">
        <f>SUM(L437:L441)</f>
        <v>956832</v>
      </c>
      <c r="M436" s="14" t="s">
        <v>207</v>
      </c>
      <c r="N436" s="408">
        <f>SUM(N437:N441)</f>
        <v>1933493</v>
      </c>
    </row>
    <row r="437" spans="1:14" s="107" customFormat="1" ht="15">
      <c r="A437" s="73"/>
      <c r="B437" s="17"/>
      <c r="C437" s="225" t="s">
        <v>93</v>
      </c>
      <c r="D437" s="22"/>
      <c r="E437" s="400"/>
      <c r="F437" s="400"/>
      <c r="G437" s="400"/>
      <c r="H437" s="400"/>
      <c r="I437" s="400"/>
      <c r="J437" s="400"/>
      <c r="K437" s="556"/>
      <c r="L437" s="400">
        <v>887144</v>
      </c>
      <c r="M437" s="561"/>
      <c r="N437" s="563">
        <v>1643671</v>
      </c>
    </row>
    <row r="438" spans="1:14" s="107" customFormat="1" ht="15">
      <c r="A438" s="73"/>
      <c r="B438" s="17"/>
      <c r="C438" s="225" t="s">
        <v>95</v>
      </c>
      <c r="D438" s="22"/>
      <c r="E438" s="548"/>
      <c r="F438" s="548"/>
      <c r="G438" s="548"/>
      <c r="H438" s="548"/>
      <c r="I438" s="548"/>
      <c r="J438" s="548"/>
      <c r="K438" s="41"/>
      <c r="L438" s="408">
        <f>SUM(L439:L441)</f>
        <v>34844</v>
      </c>
      <c r="M438" s="42"/>
      <c r="N438" s="408">
        <f>SUM(N439:N441)</f>
        <v>144911</v>
      </c>
    </row>
    <row r="439" spans="1:14" s="107" customFormat="1">
      <c r="A439" s="73"/>
      <c r="B439" s="17"/>
      <c r="C439" s="546" t="s">
        <v>55</v>
      </c>
      <c r="D439" s="403"/>
      <c r="E439" s="401"/>
      <c r="F439" s="401"/>
      <c r="G439" s="401"/>
      <c r="H439" s="401"/>
      <c r="I439" s="401"/>
      <c r="J439" s="401"/>
      <c r="K439" s="557"/>
      <c r="L439" s="401">
        <v>16322</v>
      </c>
      <c r="M439" s="562"/>
      <c r="N439" s="563">
        <v>58301</v>
      </c>
    </row>
    <row r="440" spans="1:14" s="107" customFormat="1">
      <c r="A440" s="73"/>
      <c r="B440" s="17"/>
      <c r="C440" s="546" t="s">
        <v>53</v>
      </c>
      <c r="D440" s="403"/>
      <c r="E440" s="401"/>
      <c r="F440" s="401"/>
      <c r="G440" s="401"/>
      <c r="H440" s="401"/>
      <c r="I440" s="401"/>
      <c r="J440" s="401"/>
      <c r="K440" s="557"/>
      <c r="L440" s="401">
        <v>18411</v>
      </c>
      <c r="M440" s="562"/>
      <c r="N440" s="563">
        <v>80965</v>
      </c>
    </row>
    <row r="441" spans="1:14" s="107" customFormat="1">
      <c r="A441" s="73"/>
      <c r="B441" s="17"/>
      <c r="C441" s="547" t="s">
        <v>54</v>
      </c>
      <c r="D441" s="403"/>
      <c r="E441" s="401"/>
      <c r="F441" s="401"/>
      <c r="G441" s="401"/>
      <c r="H441" s="401"/>
      <c r="I441" s="401"/>
      <c r="J441" s="401"/>
      <c r="K441" s="557"/>
      <c r="L441" s="401">
        <v>111</v>
      </c>
      <c r="M441" s="114"/>
      <c r="N441" s="564">
        <v>5645</v>
      </c>
    </row>
    <row r="442" spans="1:14" s="107" customFormat="1">
      <c r="A442" s="73"/>
      <c r="B442" s="38" t="s">
        <v>175</v>
      </c>
      <c r="C442" s="235"/>
      <c r="D442" s="364"/>
      <c r="E442" s="14" t="s">
        <v>207</v>
      </c>
      <c r="F442" s="14" t="s">
        <v>207</v>
      </c>
      <c r="G442" s="14" t="s">
        <v>207</v>
      </c>
      <c r="H442" s="14" t="s">
        <v>207</v>
      </c>
      <c r="I442" s="14" t="s">
        <v>207</v>
      </c>
      <c r="J442" s="14" t="s">
        <v>207</v>
      </c>
      <c r="K442" s="14" t="s">
        <v>207</v>
      </c>
      <c r="L442" s="408">
        <f>SUM(L436,L430)</f>
        <v>2777627</v>
      </c>
      <c r="M442" s="14" t="s">
        <v>207</v>
      </c>
      <c r="N442" s="560">
        <f t="shared" ref="N442:N447" si="56">SUM(N430,N436)</f>
        <v>6754549</v>
      </c>
    </row>
    <row r="443" spans="1:14">
      <c r="B443" s="17"/>
      <c r="C443" s="225" t="s">
        <v>93</v>
      </c>
      <c r="D443" s="404"/>
      <c r="E443" s="408"/>
      <c r="F443" s="408"/>
      <c r="G443" s="408"/>
      <c r="H443" s="408"/>
      <c r="I443" s="408"/>
      <c r="J443" s="408"/>
      <c r="K443" s="558"/>
      <c r="L443" s="560">
        <f t="shared" ref="L443" si="57">SUM(L431,L437)</f>
        <v>2694245</v>
      </c>
      <c r="M443" s="559"/>
      <c r="N443" s="560">
        <f t="shared" si="56"/>
        <v>6407733</v>
      </c>
    </row>
    <row r="444" spans="1:14">
      <c r="B444" s="17"/>
      <c r="C444" s="225" t="s">
        <v>95</v>
      </c>
      <c r="D444" s="404"/>
      <c r="E444" s="408"/>
      <c r="F444" s="408"/>
      <c r="G444" s="408"/>
      <c r="H444" s="408"/>
      <c r="I444" s="408"/>
      <c r="J444" s="408"/>
      <c r="K444" s="558"/>
      <c r="L444" s="560">
        <f t="shared" ref="L444" si="58">SUM(L432,L438)</f>
        <v>41691</v>
      </c>
      <c r="M444" s="559"/>
      <c r="N444" s="560">
        <f t="shared" si="56"/>
        <v>173408</v>
      </c>
    </row>
    <row r="445" spans="1:14">
      <c r="B445" s="17"/>
      <c r="C445" s="546" t="s">
        <v>55</v>
      </c>
      <c r="D445" s="405"/>
      <c r="E445" s="408"/>
      <c r="F445" s="408"/>
      <c r="G445" s="408"/>
      <c r="H445" s="408"/>
      <c r="I445" s="408"/>
      <c r="J445" s="408"/>
      <c r="K445" s="408"/>
      <c r="L445" s="549">
        <f t="shared" ref="L445" si="59">SUM(L433,L439)</f>
        <v>18041</v>
      </c>
      <c r="M445" s="549"/>
      <c r="N445" s="560">
        <f t="shared" si="56"/>
        <v>64588</v>
      </c>
    </row>
    <row r="446" spans="1:14">
      <c r="B446" s="17"/>
      <c r="C446" s="546" t="s">
        <v>53</v>
      </c>
      <c r="D446" s="406"/>
      <c r="E446" s="408"/>
      <c r="F446" s="408"/>
      <c r="G446" s="408"/>
      <c r="H446" s="408"/>
      <c r="I446" s="408"/>
      <c r="J446" s="408"/>
      <c r="K446" s="408"/>
      <c r="L446" s="549">
        <f t="shared" ref="L446" si="60">SUM(L434,L440)</f>
        <v>23295</v>
      </c>
      <c r="M446" s="549"/>
      <c r="N446" s="560">
        <f t="shared" si="56"/>
        <v>98607</v>
      </c>
    </row>
    <row r="447" spans="1:14">
      <c r="B447" s="56"/>
      <c r="C447" s="547" t="s">
        <v>54</v>
      </c>
      <c r="D447" s="407"/>
      <c r="E447" s="408"/>
      <c r="F447" s="408"/>
      <c r="G447" s="408"/>
      <c r="H447" s="408"/>
      <c r="I447" s="408"/>
      <c r="J447" s="408"/>
      <c r="K447" s="408"/>
      <c r="L447" s="549">
        <f t="shared" ref="L447" si="61">SUM(L435,L441)</f>
        <v>355</v>
      </c>
      <c r="M447" s="549"/>
      <c r="N447" s="549">
        <f t="shared" si="56"/>
        <v>10213</v>
      </c>
    </row>
    <row r="448" spans="1:14">
      <c r="B448" s="74"/>
      <c r="N448" s="383"/>
    </row>
    <row r="449" spans="2:14">
      <c r="B449" s="62" t="s">
        <v>205</v>
      </c>
      <c r="C449" s="194"/>
      <c r="D449" s="195">
        <v>5</v>
      </c>
      <c r="E449" s="8">
        <v>1965</v>
      </c>
      <c r="F449" s="7">
        <v>1970</v>
      </c>
      <c r="G449" s="9">
        <v>1975</v>
      </c>
      <c r="H449" s="7">
        <v>1980</v>
      </c>
      <c r="I449" s="7">
        <v>1985</v>
      </c>
      <c r="J449" s="7">
        <v>1990</v>
      </c>
      <c r="K449" s="7">
        <v>1995</v>
      </c>
      <c r="L449" s="7">
        <v>2000</v>
      </c>
      <c r="M449" s="9">
        <v>2005</v>
      </c>
      <c r="N449" s="7">
        <v>2010</v>
      </c>
    </row>
    <row r="450" spans="2:14" ht="23.25" customHeight="1">
      <c r="B450" s="242">
        <v>1</v>
      </c>
      <c r="C450" s="196" t="s">
        <v>183</v>
      </c>
      <c r="D450" s="243"/>
      <c r="E450" s="544" t="s">
        <v>207</v>
      </c>
      <c r="F450" s="544" t="s">
        <v>207</v>
      </c>
      <c r="G450" s="544" t="s">
        <v>207</v>
      </c>
      <c r="H450" s="544" t="s">
        <v>207</v>
      </c>
      <c r="I450" s="544" t="s">
        <v>207</v>
      </c>
      <c r="J450" s="544" t="s">
        <v>207</v>
      </c>
      <c r="K450" s="544" t="s">
        <v>207</v>
      </c>
      <c r="L450" s="544">
        <f t="shared" ref="L450" si="62">+IF(L442&gt;0,L443/L442,"-")</f>
        <v>0.96998085056056838</v>
      </c>
      <c r="M450" s="544" t="s">
        <v>207</v>
      </c>
      <c r="N450" s="544">
        <f>+IF(N442&gt;0,N443/N442,"-")</f>
        <v>0.94865445494584466</v>
      </c>
    </row>
    <row r="451" spans="2:14" ht="25.5" customHeight="1">
      <c r="B451" s="246">
        <v>2</v>
      </c>
      <c r="C451" s="247" t="s">
        <v>184</v>
      </c>
      <c r="D451" s="248"/>
      <c r="E451" s="550" t="s">
        <v>207</v>
      </c>
      <c r="F451" s="550" t="s">
        <v>207</v>
      </c>
      <c r="G451" s="550" t="s">
        <v>207</v>
      </c>
      <c r="H451" s="550" t="s">
        <v>207</v>
      </c>
      <c r="I451" s="550" t="s">
        <v>207</v>
      </c>
      <c r="J451" s="550" t="s">
        <v>207</v>
      </c>
      <c r="K451" s="550" t="s">
        <v>207</v>
      </c>
      <c r="L451" s="550">
        <f t="shared" ref="L451" si="63">+IF(L430&gt;0,L431/L430,"-")</f>
        <v>0.99247910940001483</v>
      </c>
      <c r="M451" s="550" t="s">
        <v>207</v>
      </c>
      <c r="N451" s="550">
        <f>+IF(N430&gt;0,N431/N430,"-")</f>
        <v>0.9881781086965179</v>
      </c>
    </row>
    <row r="452" spans="2:14" ht="24" customHeight="1">
      <c r="B452" s="251">
        <v>3</v>
      </c>
      <c r="C452" s="252" t="s">
        <v>185</v>
      </c>
      <c r="D452" s="253"/>
      <c r="E452" s="551" t="s">
        <v>207</v>
      </c>
      <c r="F452" s="551" t="s">
        <v>207</v>
      </c>
      <c r="G452" s="551" t="s">
        <v>207</v>
      </c>
      <c r="H452" s="551" t="s">
        <v>207</v>
      </c>
      <c r="I452" s="551" t="s">
        <v>207</v>
      </c>
      <c r="J452" s="551" t="s">
        <v>207</v>
      </c>
      <c r="K452" s="551" t="s">
        <v>207</v>
      </c>
      <c r="L452" s="551">
        <f t="shared" ref="L452" si="64">+IF(L436&gt;0,L437/L436,"-")</f>
        <v>0.92716798769271935</v>
      </c>
      <c r="M452" s="551" t="s">
        <v>207</v>
      </c>
      <c r="N452" s="551">
        <f t="shared" ref="N452" si="65">+IF(N436&gt;0,N437/N436,"-")</f>
        <v>0.85010444827056519</v>
      </c>
    </row>
    <row r="453" spans="2:14">
      <c r="B453" s="74"/>
      <c r="C453" s="1"/>
      <c r="D453" s="2"/>
      <c r="E453" s="2"/>
      <c r="F453" s="2"/>
      <c r="G453" s="2"/>
      <c r="H453" s="2"/>
      <c r="I453" s="2"/>
      <c r="J453" s="2"/>
      <c r="K453" s="2"/>
      <c r="L453" s="2"/>
      <c r="M453" s="2"/>
    </row>
    <row r="454" spans="2:14">
      <c r="B454" s="219" t="s">
        <v>210</v>
      </c>
      <c r="C454" s="77"/>
      <c r="D454" s="78"/>
      <c r="E454" s="78"/>
      <c r="F454" s="78"/>
      <c r="G454" s="78"/>
      <c r="H454" s="78"/>
      <c r="I454" s="78"/>
      <c r="J454" s="78"/>
      <c r="K454" s="78"/>
      <c r="L454" s="78"/>
      <c r="M454" s="79"/>
    </row>
    <row r="455" spans="2:14">
      <c r="B455" s="80" t="s">
        <v>211</v>
      </c>
      <c r="C455" s="81" t="s">
        <v>212</v>
      </c>
      <c r="D455" s="82"/>
      <c r="E455" s="82"/>
      <c r="F455" s="82"/>
      <c r="G455" s="82"/>
      <c r="H455" s="82"/>
      <c r="I455" s="82"/>
      <c r="J455" s="82"/>
      <c r="K455" s="82"/>
      <c r="L455" s="82"/>
      <c r="M455" s="83"/>
    </row>
    <row r="456" spans="2:14">
      <c r="B456" s="368">
        <v>1</v>
      </c>
      <c r="C456" s="582"/>
      <c r="D456" s="622"/>
      <c r="E456" s="622"/>
      <c r="F456" s="622"/>
      <c r="G456" s="622"/>
      <c r="H456" s="622"/>
      <c r="I456" s="622"/>
      <c r="J456" s="622"/>
      <c r="K456" s="622"/>
      <c r="L456" s="622"/>
      <c r="M456" s="623"/>
    </row>
    <row r="457" spans="2:14" ht="12.75" customHeight="1">
      <c r="B457" s="369">
        <v>2</v>
      </c>
      <c r="C457" s="577"/>
      <c r="D457" s="651"/>
      <c r="E457" s="651"/>
      <c r="F457" s="651"/>
      <c r="G457" s="651"/>
      <c r="H457" s="651"/>
      <c r="I457" s="651"/>
      <c r="J457" s="651"/>
      <c r="K457" s="651"/>
      <c r="L457" s="651"/>
      <c r="M457" s="652"/>
    </row>
    <row r="458" spans="2:14" ht="25.5" customHeight="1">
      <c r="B458" s="369">
        <v>3</v>
      </c>
      <c r="C458" s="577"/>
      <c r="D458" s="651"/>
      <c r="E458" s="651"/>
      <c r="F458" s="651"/>
      <c r="G458" s="651"/>
      <c r="H458" s="651"/>
      <c r="I458" s="651"/>
      <c r="J458" s="651"/>
      <c r="K458" s="651"/>
      <c r="L458" s="651"/>
      <c r="M458" s="652"/>
    </row>
    <row r="459" spans="2:14" ht="39.75" customHeight="1">
      <c r="B459" s="370">
        <v>4</v>
      </c>
      <c r="C459" s="653"/>
      <c r="D459" s="654"/>
      <c r="E459" s="654"/>
      <c r="F459" s="654"/>
      <c r="G459" s="654"/>
      <c r="H459" s="654"/>
      <c r="I459" s="654"/>
      <c r="J459" s="654"/>
      <c r="K459" s="654"/>
      <c r="L459" s="654"/>
      <c r="M459" s="655"/>
    </row>
    <row r="460" spans="2:14" ht="27.75" customHeight="1">
      <c r="B460" s="369">
        <v>5</v>
      </c>
      <c r="C460" s="653"/>
      <c r="D460" s="656"/>
      <c r="E460" s="656"/>
      <c r="F460" s="656"/>
      <c r="G460" s="656"/>
      <c r="H460" s="656"/>
      <c r="I460" s="656"/>
      <c r="J460" s="656"/>
      <c r="K460" s="656"/>
      <c r="L460" s="656"/>
      <c r="M460" s="657"/>
    </row>
    <row r="461" spans="2:14">
      <c r="B461" s="371"/>
      <c r="M461" s="372"/>
    </row>
    <row r="462" spans="2:14">
      <c r="B462" s="162"/>
      <c r="C462" s="603"/>
      <c r="D462" s="604"/>
      <c r="E462" s="604"/>
      <c r="F462" s="604"/>
      <c r="G462" s="604"/>
      <c r="H462" s="604"/>
      <c r="I462" s="604"/>
      <c r="J462" s="604"/>
      <c r="K462" s="604"/>
      <c r="L462" s="604"/>
      <c r="M462" s="605"/>
    </row>
  </sheetData>
  <mergeCells count="47">
    <mergeCell ref="C462:M462"/>
    <mergeCell ref="C457:M457"/>
    <mergeCell ref="C458:M458"/>
    <mergeCell ref="C459:M459"/>
    <mergeCell ref="C460:M460"/>
    <mergeCell ref="C407:M407"/>
    <mergeCell ref="C408:M408"/>
    <mergeCell ref="C409:M409"/>
    <mergeCell ref="C456:M456"/>
    <mergeCell ref="B427:N427"/>
    <mergeCell ref="C406:M406"/>
    <mergeCell ref="C405:M405"/>
    <mergeCell ref="C404:M404"/>
    <mergeCell ref="C267:M267"/>
    <mergeCell ref="B285:N285"/>
    <mergeCell ref="C265:M265"/>
    <mergeCell ref="C266:M266"/>
    <mergeCell ref="C212:M212"/>
    <mergeCell ref="C214:M214"/>
    <mergeCell ref="C215:M215"/>
    <mergeCell ref="C262:M262"/>
    <mergeCell ref="C160:M160"/>
    <mergeCell ref="C211:M211"/>
    <mergeCell ref="C263:M263"/>
    <mergeCell ref="C264:M264"/>
    <mergeCell ref="B177:N177"/>
    <mergeCell ref="C156:M156"/>
    <mergeCell ref="C157:M157"/>
    <mergeCell ref="B132:M132"/>
    <mergeCell ref="C158:M158"/>
    <mergeCell ref="C159:M159"/>
    <mergeCell ref="B3:N3"/>
    <mergeCell ref="C49:M49"/>
    <mergeCell ref="C50:M50"/>
    <mergeCell ref="C51:M51"/>
    <mergeCell ref="B233:M233"/>
    <mergeCell ref="C110:M110"/>
    <mergeCell ref="C111:M111"/>
    <mergeCell ref="C112:M112"/>
    <mergeCell ref="C113:M113"/>
    <mergeCell ref="C52:M52"/>
    <mergeCell ref="C53:M53"/>
    <mergeCell ref="C54:M54"/>
    <mergeCell ref="C109:M109"/>
    <mergeCell ref="B66:N66"/>
    <mergeCell ref="C114:M114"/>
    <mergeCell ref="C155:M155"/>
  </mergeCells>
  <phoneticPr fontId="19" type="noConversion"/>
  <pageMargins left="0.21" right="0.5" top="0.13" bottom="0.2" header="0" footer="0"/>
  <headerFooter alignWithMargins="0"/>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3:Q184"/>
  <sheetViews>
    <sheetView workbookViewId="0">
      <selection activeCell="B1" sqref="B1"/>
    </sheetView>
  </sheetViews>
  <sheetFormatPr baseColWidth="10" defaultColWidth="11.5" defaultRowHeight="12"/>
  <cols>
    <col min="1" max="1" width="1.6640625" customWidth="1"/>
    <col min="2" max="2" width="6.5" customWidth="1"/>
    <col min="3" max="3" width="38.83203125" bestFit="1" customWidth="1"/>
    <col min="4" max="4" width="5.1640625" style="380" customWidth="1"/>
    <col min="5" max="14" width="8.83203125" customWidth="1"/>
  </cols>
  <sheetData>
    <row r="3" spans="2:17" ht="16">
      <c r="B3" s="588" t="s">
        <v>74</v>
      </c>
      <c r="C3" s="589"/>
      <c r="D3" s="589"/>
      <c r="E3" s="589"/>
      <c r="F3" s="589"/>
      <c r="G3" s="589"/>
      <c r="H3" s="589"/>
      <c r="I3" s="589"/>
      <c r="J3" s="589"/>
      <c r="K3" s="589"/>
      <c r="L3" s="589"/>
      <c r="M3" s="589"/>
      <c r="N3" s="589"/>
      <c r="O3" s="528"/>
      <c r="P3" s="528"/>
    </row>
    <row r="4" spans="2:17">
      <c r="B4" s="1"/>
      <c r="C4" s="1"/>
      <c r="D4" s="2"/>
      <c r="E4" s="2"/>
      <c r="F4" s="2"/>
      <c r="G4" s="2"/>
      <c r="H4" s="2"/>
      <c r="I4" s="2"/>
      <c r="J4" s="2"/>
      <c r="K4" s="2"/>
      <c r="L4" s="2"/>
      <c r="M4" s="2"/>
    </row>
    <row r="5" spans="2:17" ht="13" thickBot="1">
      <c r="B5" s="96" t="s">
        <v>201</v>
      </c>
      <c r="C5" s="97"/>
      <c r="D5" s="98" t="s">
        <v>202</v>
      </c>
      <c r="E5" s="8">
        <v>1965</v>
      </c>
      <c r="F5" s="7">
        <v>1970</v>
      </c>
      <c r="G5" s="9">
        <v>1975</v>
      </c>
      <c r="H5" s="7">
        <v>1980</v>
      </c>
      <c r="I5" s="7">
        <v>1985</v>
      </c>
      <c r="J5" s="7">
        <v>1990</v>
      </c>
      <c r="K5" s="7">
        <v>1995</v>
      </c>
      <c r="L5" s="7">
        <v>2000</v>
      </c>
      <c r="M5" s="9">
        <v>2005</v>
      </c>
      <c r="N5" s="7">
        <v>2010</v>
      </c>
    </row>
    <row r="6" spans="2:17" s="103" customFormat="1">
      <c r="B6" s="10" t="s">
        <v>238</v>
      </c>
      <c r="C6" s="11"/>
      <c r="D6" s="385">
        <v>1</v>
      </c>
      <c r="E6" s="95"/>
      <c r="F6" s="95"/>
      <c r="G6" s="95"/>
      <c r="H6" s="95">
        <f t="shared" ref="H6:N6" si="0">SUM(H7,H12)</f>
        <v>49451</v>
      </c>
      <c r="I6" s="95">
        <f t="shared" si="0"/>
        <v>49010</v>
      </c>
      <c r="J6" s="95">
        <f t="shared" si="0"/>
        <v>59737</v>
      </c>
      <c r="K6" s="95">
        <f t="shared" si="0"/>
        <v>69022</v>
      </c>
      <c r="L6" s="95">
        <f t="shared" si="0"/>
        <v>109558</v>
      </c>
      <c r="M6" s="95"/>
      <c r="N6" s="95">
        <f t="shared" si="0"/>
        <v>226140</v>
      </c>
      <c r="O6"/>
      <c r="P6" s="529"/>
      <c r="Q6" s="373"/>
    </row>
    <row r="7" spans="2:17">
      <c r="B7" s="17"/>
      <c r="C7" s="104" t="s">
        <v>37</v>
      </c>
      <c r="D7" s="170"/>
      <c r="E7" s="95"/>
      <c r="F7" s="95"/>
      <c r="G7" s="95"/>
      <c r="H7" s="95">
        <v>14886</v>
      </c>
      <c r="I7" s="95">
        <v>14376</v>
      </c>
      <c r="J7" s="95">
        <v>23087</v>
      </c>
      <c r="K7" s="95">
        <v>33727</v>
      </c>
      <c r="L7" s="95">
        <f t="shared" ref="L7" si="1">SUM(L8:L11)</f>
        <v>72315</v>
      </c>
      <c r="M7" s="95"/>
      <c r="N7" s="95">
        <f>SUM(N8:N11)</f>
        <v>107554</v>
      </c>
      <c r="P7" s="529"/>
      <c r="Q7" s="373"/>
    </row>
    <row r="8" spans="2:17">
      <c r="B8" s="17"/>
      <c r="C8" s="20" t="s">
        <v>4</v>
      </c>
      <c r="D8" s="170"/>
      <c r="E8" s="378"/>
      <c r="F8" s="378"/>
      <c r="G8" s="378"/>
      <c r="H8" s="378"/>
      <c r="I8" s="378"/>
      <c r="J8" s="378"/>
      <c r="K8" s="378"/>
      <c r="L8" s="378"/>
      <c r="M8" s="378"/>
      <c r="N8" s="378">
        <v>85102</v>
      </c>
      <c r="P8" s="337"/>
      <c r="Q8" s="373"/>
    </row>
    <row r="9" spans="2:17">
      <c r="B9" s="17"/>
      <c r="C9" s="20" t="s">
        <v>5</v>
      </c>
      <c r="D9" s="170"/>
      <c r="E9" s="378"/>
      <c r="F9" s="378"/>
      <c r="G9" s="378"/>
      <c r="H9" s="378"/>
      <c r="I9" s="378"/>
      <c r="J9" s="378"/>
      <c r="K9" s="378"/>
      <c r="L9" s="378"/>
      <c r="M9" s="378"/>
      <c r="N9" s="378">
        <v>22452</v>
      </c>
      <c r="P9" s="337"/>
      <c r="Q9" s="373"/>
    </row>
    <row r="10" spans="2:17">
      <c r="B10" s="17"/>
      <c r="C10" s="20" t="s">
        <v>2</v>
      </c>
      <c r="D10" s="170"/>
      <c r="E10" s="378"/>
      <c r="F10" s="378"/>
      <c r="G10" s="378"/>
      <c r="H10" s="378"/>
      <c r="I10" s="378"/>
      <c r="J10" s="378"/>
      <c r="K10" s="378"/>
      <c r="L10" s="378">
        <v>46283</v>
      </c>
      <c r="M10" s="378"/>
      <c r="N10" s="378"/>
      <c r="P10" s="337"/>
      <c r="Q10" s="373"/>
    </row>
    <row r="11" spans="2:17">
      <c r="B11" s="17"/>
      <c r="C11" s="20" t="s">
        <v>3</v>
      </c>
      <c r="D11" s="170"/>
      <c r="E11" s="378"/>
      <c r="F11" s="378"/>
      <c r="G11" s="378"/>
      <c r="H11" s="378"/>
      <c r="I11" s="378"/>
      <c r="J11" s="378"/>
      <c r="K11" s="378"/>
      <c r="L11" s="378">
        <v>26032</v>
      </c>
      <c r="M11" s="378"/>
      <c r="N11" s="378"/>
      <c r="P11" s="337"/>
      <c r="Q11" s="373"/>
    </row>
    <row r="12" spans="2:17" ht="22.5" customHeight="1">
      <c r="B12" s="17"/>
      <c r="C12" s="18" t="s">
        <v>38</v>
      </c>
      <c r="D12" s="170"/>
      <c r="E12" s="95"/>
      <c r="F12" s="95"/>
      <c r="G12" s="95"/>
      <c r="H12" s="95">
        <v>34565</v>
      </c>
      <c r="I12" s="95">
        <v>34634</v>
      </c>
      <c r="J12" s="95">
        <v>36650</v>
      </c>
      <c r="K12" s="95">
        <v>35295</v>
      </c>
      <c r="L12" s="95">
        <f t="shared" ref="L12" si="2">SUM(L13:L16)</f>
        <v>37243</v>
      </c>
      <c r="M12" s="95"/>
      <c r="N12" s="95">
        <f>SUM(N13:N16)</f>
        <v>118586</v>
      </c>
      <c r="Q12" s="373"/>
    </row>
    <row r="13" spans="2:17">
      <c r="B13" s="17"/>
      <c r="C13" s="20" t="s">
        <v>4</v>
      </c>
      <c r="D13" s="170"/>
      <c r="E13" s="378"/>
      <c r="F13" s="378"/>
      <c r="G13" s="378"/>
      <c r="H13" s="378"/>
      <c r="I13" s="378"/>
      <c r="J13" s="378"/>
      <c r="K13" s="378"/>
      <c r="L13" s="378"/>
      <c r="M13" s="378"/>
      <c r="N13" s="378">
        <v>56912</v>
      </c>
      <c r="P13" s="337"/>
      <c r="Q13" s="373"/>
    </row>
    <row r="14" spans="2:17">
      <c r="B14" s="17"/>
      <c r="C14" s="20" t="s">
        <v>5</v>
      </c>
      <c r="D14" s="170"/>
      <c r="E14" s="378"/>
      <c r="F14" s="378"/>
      <c r="G14" s="378"/>
      <c r="H14" s="378"/>
      <c r="I14" s="378"/>
      <c r="J14" s="378"/>
      <c r="K14" s="378"/>
      <c r="L14" s="378"/>
      <c r="M14" s="378"/>
      <c r="N14" s="378">
        <v>61674</v>
      </c>
      <c r="Q14" s="373"/>
    </row>
    <row r="15" spans="2:17">
      <c r="B15" s="17"/>
      <c r="C15" s="20" t="s">
        <v>2</v>
      </c>
      <c r="D15" s="170"/>
      <c r="E15" s="378"/>
      <c r="F15" s="378"/>
      <c r="G15" s="378"/>
      <c r="H15" s="378"/>
      <c r="I15" s="378"/>
      <c r="J15" s="378"/>
      <c r="K15" s="378"/>
      <c r="L15" s="378">
        <v>11895</v>
      </c>
      <c r="M15" s="378"/>
      <c r="N15" s="378"/>
      <c r="Q15" s="373"/>
    </row>
    <row r="16" spans="2:17">
      <c r="B16" s="17"/>
      <c r="C16" s="20" t="s">
        <v>3</v>
      </c>
      <c r="D16" s="170"/>
      <c r="E16" s="378"/>
      <c r="F16" s="378"/>
      <c r="G16" s="378"/>
      <c r="H16" s="378"/>
      <c r="I16" s="378"/>
      <c r="J16" s="378"/>
      <c r="K16" s="378"/>
      <c r="L16" s="378">
        <v>25348</v>
      </c>
      <c r="M16" s="378"/>
      <c r="N16" s="378"/>
      <c r="Q16" s="373"/>
    </row>
    <row r="17" spans="1:17">
      <c r="B17" s="38" t="s">
        <v>174</v>
      </c>
      <c r="C17" s="39"/>
      <c r="D17" s="177"/>
      <c r="E17" s="95"/>
      <c r="F17" s="95"/>
      <c r="G17" s="95"/>
      <c r="H17" s="95">
        <f t="shared" ref="H17:L17" si="3">SUM(H18,H20)</f>
        <v>60337</v>
      </c>
      <c r="I17" s="95">
        <f t="shared" si="3"/>
        <v>64449</v>
      </c>
      <c r="J17" s="95">
        <f t="shared" si="3"/>
        <v>71904</v>
      </c>
      <c r="K17" s="95">
        <f t="shared" si="3"/>
        <v>76268</v>
      </c>
      <c r="L17" s="95">
        <f t="shared" si="3"/>
        <v>83895</v>
      </c>
      <c r="M17" s="95"/>
      <c r="N17" s="95">
        <f>SUM(N18,N20)</f>
        <v>140742</v>
      </c>
      <c r="Q17" s="373"/>
    </row>
    <row r="18" spans="1:17">
      <c r="B18" s="17"/>
      <c r="C18" s="104" t="s">
        <v>37</v>
      </c>
      <c r="D18" s="170"/>
      <c r="E18" s="95"/>
      <c r="F18" s="95"/>
      <c r="G18" s="95"/>
      <c r="H18" s="95">
        <f t="shared" ref="H18:L18" si="4">H19</f>
        <v>51951</v>
      </c>
      <c r="I18" s="95">
        <f t="shared" si="4"/>
        <v>54630</v>
      </c>
      <c r="J18" s="95">
        <f t="shared" si="4"/>
        <v>62083</v>
      </c>
      <c r="K18" s="95">
        <f t="shared" si="4"/>
        <v>67407</v>
      </c>
      <c r="L18" s="95">
        <f t="shared" si="4"/>
        <v>78975</v>
      </c>
      <c r="M18" s="95"/>
      <c r="N18" s="95">
        <f>N19</f>
        <v>123650</v>
      </c>
      <c r="Q18" s="373"/>
    </row>
    <row r="19" spans="1:17">
      <c r="B19" s="17"/>
      <c r="C19" s="386"/>
      <c r="D19" s="170"/>
      <c r="E19" s="378"/>
      <c r="F19" s="378"/>
      <c r="G19" s="378"/>
      <c r="H19" s="378">
        <v>51951</v>
      </c>
      <c r="I19" s="378">
        <v>54630</v>
      </c>
      <c r="J19" s="378">
        <v>62083</v>
      </c>
      <c r="K19" s="378">
        <v>67407</v>
      </c>
      <c r="L19" s="378">
        <v>78975</v>
      </c>
      <c r="M19" s="378"/>
      <c r="N19" s="378">
        <v>123650</v>
      </c>
      <c r="Q19" s="373"/>
    </row>
    <row r="20" spans="1:17" ht="22.5" customHeight="1">
      <c r="B20" s="17"/>
      <c r="C20" s="18" t="s">
        <v>38</v>
      </c>
      <c r="D20" s="170"/>
      <c r="E20" s="95"/>
      <c r="F20" s="95"/>
      <c r="G20" s="95"/>
      <c r="H20" s="95">
        <f t="shared" ref="H20:L20" si="5">H21</f>
        <v>8386</v>
      </c>
      <c r="I20" s="95">
        <f t="shared" si="5"/>
        <v>9819</v>
      </c>
      <c r="J20" s="95">
        <f t="shared" si="5"/>
        <v>9821</v>
      </c>
      <c r="K20" s="95">
        <f t="shared" si="5"/>
        <v>8861</v>
      </c>
      <c r="L20" s="95">
        <f t="shared" si="5"/>
        <v>4920</v>
      </c>
      <c r="M20" s="95"/>
      <c r="N20" s="95">
        <f>N21</f>
        <v>17092</v>
      </c>
      <c r="Q20" s="373"/>
    </row>
    <row r="21" spans="1:17">
      <c r="B21" s="17"/>
      <c r="C21" s="386"/>
      <c r="D21" s="170"/>
      <c r="E21" s="378"/>
      <c r="F21" s="378"/>
      <c r="G21" s="378"/>
      <c r="H21" s="378">
        <v>8386</v>
      </c>
      <c r="I21" s="378">
        <v>9819</v>
      </c>
      <c r="J21" s="378">
        <v>9821</v>
      </c>
      <c r="K21" s="378">
        <v>8861</v>
      </c>
      <c r="L21" s="378">
        <v>4920</v>
      </c>
      <c r="M21" s="378"/>
      <c r="N21" s="378">
        <v>17092</v>
      </c>
      <c r="Q21" s="373"/>
    </row>
    <row r="22" spans="1:17" ht="13">
      <c r="A22" s="73"/>
      <c r="B22" s="38" t="s">
        <v>175</v>
      </c>
      <c r="C22" s="39"/>
      <c r="D22" s="177"/>
      <c r="E22" s="95"/>
      <c r="F22" s="95"/>
      <c r="G22" s="95"/>
      <c r="H22" s="95">
        <f t="shared" ref="H22:N22" si="6">SUM(H17,H6)</f>
        <v>109788</v>
      </c>
      <c r="I22" s="95">
        <f t="shared" si="6"/>
        <v>113459</v>
      </c>
      <c r="J22" s="95">
        <f t="shared" si="6"/>
        <v>131641</v>
      </c>
      <c r="K22" s="95">
        <f t="shared" si="6"/>
        <v>145290</v>
      </c>
      <c r="L22" s="95">
        <f t="shared" si="6"/>
        <v>193453</v>
      </c>
      <c r="M22" s="95"/>
      <c r="N22" s="95">
        <f t="shared" si="6"/>
        <v>366882</v>
      </c>
      <c r="Q22" s="373"/>
    </row>
    <row r="23" spans="1:17" ht="13">
      <c r="A23" s="73"/>
      <c r="B23" s="17"/>
      <c r="C23" s="104" t="s">
        <v>37</v>
      </c>
      <c r="D23" s="168"/>
      <c r="E23" s="95"/>
      <c r="F23" s="95"/>
      <c r="G23" s="95"/>
      <c r="H23" s="95">
        <f t="shared" ref="H23:N23" si="7">SUM(H18,H7)</f>
        <v>66837</v>
      </c>
      <c r="I23" s="95">
        <f t="shared" si="7"/>
        <v>69006</v>
      </c>
      <c r="J23" s="95">
        <f t="shared" si="7"/>
        <v>85170</v>
      </c>
      <c r="K23" s="95">
        <f t="shared" si="7"/>
        <v>101134</v>
      </c>
      <c r="L23" s="95">
        <f t="shared" si="7"/>
        <v>151290</v>
      </c>
      <c r="M23" s="95"/>
      <c r="N23" s="95">
        <f t="shared" si="7"/>
        <v>231204</v>
      </c>
      <c r="Q23" s="373"/>
    </row>
    <row r="24" spans="1:17" ht="13">
      <c r="A24" s="73"/>
      <c r="B24" s="17"/>
      <c r="C24" s="167"/>
      <c r="D24" s="168"/>
      <c r="E24" s="95"/>
      <c r="F24" s="95"/>
      <c r="G24" s="95"/>
      <c r="H24" s="95"/>
      <c r="I24" s="95"/>
      <c r="J24" s="95"/>
      <c r="K24" s="95"/>
      <c r="L24" s="95"/>
      <c r="M24" s="95"/>
      <c r="N24" s="95"/>
      <c r="Q24" s="373"/>
    </row>
    <row r="25" spans="1:17" ht="22.5" customHeight="1">
      <c r="A25" s="73"/>
      <c r="B25" s="17"/>
      <c r="C25" s="18" t="s">
        <v>38</v>
      </c>
      <c r="D25" s="168"/>
      <c r="E25" s="95"/>
      <c r="F25" s="95"/>
      <c r="G25" s="95"/>
      <c r="H25" s="95">
        <f t="shared" ref="H25:L25" si="8">SUM(H20,H12)</f>
        <v>42951</v>
      </c>
      <c r="I25" s="95">
        <f t="shared" si="8"/>
        <v>44453</v>
      </c>
      <c r="J25" s="95">
        <f t="shared" si="8"/>
        <v>46471</v>
      </c>
      <c r="K25" s="95">
        <f t="shared" si="8"/>
        <v>44156</v>
      </c>
      <c r="L25" s="95">
        <f t="shared" si="8"/>
        <v>42163</v>
      </c>
      <c r="M25" s="95"/>
      <c r="N25" s="95">
        <f>SUM(N20,N12)</f>
        <v>135678</v>
      </c>
      <c r="Q25" s="373"/>
    </row>
    <row r="26" spans="1:17" ht="11.75" customHeight="1">
      <c r="A26" s="73"/>
      <c r="B26" s="56"/>
      <c r="C26" s="389"/>
      <c r="D26" s="191"/>
      <c r="E26" s="95"/>
      <c r="F26" s="95"/>
      <c r="G26" s="95"/>
      <c r="H26" s="95"/>
      <c r="I26" s="95"/>
      <c r="J26" s="95"/>
      <c r="K26" s="95"/>
      <c r="L26" s="95"/>
      <c r="M26" s="95"/>
      <c r="N26" s="95"/>
      <c r="Q26" s="373"/>
    </row>
    <row r="27" spans="1:17" ht="11.75" customHeight="1">
      <c r="A27" s="73"/>
      <c r="B27" s="74"/>
      <c r="C27" s="73"/>
      <c r="D27" s="105"/>
      <c r="E27" s="73"/>
      <c r="F27" s="73"/>
      <c r="G27" s="73"/>
      <c r="H27" s="73"/>
      <c r="I27" s="73"/>
      <c r="N27" s="373"/>
      <c r="Q27" s="373"/>
    </row>
    <row r="28" spans="1:17" ht="11.75" customHeight="1">
      <c r="A28" s="73"/>
      <c r="B28" s="74"/>
      <c r="C28" s="73"/>
      <c r="D28" s="105"/>
      <c r="E28" s="73"/>
      <c r="F28" s="73"/>
      <c r="G28" s="73"/>
      <c r="H28" s="73"/>
      <c r="I28" s="73"/>
    </row>
    <row r="29" spans="1:17">
      <c r="B29" s="62" t="s">
        <v>205</v>
      </c>
      <c r="C29" s="194"/>
      <c r="D29" s="195"/>
      <c r="E29" s="8">
        <v>1965</v>
      </c>
      <c r="F29" s="7">
        <v>1970</v>
      </c>
      <c r="G29" s="9">
        <v>1975</v>
      </c>
      <c r="H29" s="7">
        <v>1980</v>
      </c>
      <c r="I29" s="7">
        <v>1985</v>
      </c>
      <c r="J29" s="7">
        <v>1990</v>
      </c>
      <c r="K29" s="7">
        <v>1995</v>
      </c>
      <c r="L29" s="7">
        <v>2000</v>
      </c>
      <c r="M29" s="9">
        <v>2005</v>
      </c>
      <c r="N29" s="7">
        <v>2010</v>
      </c>
    </row>
    <row r="30" spans="1:17">
      <c r="B30" s="242">
        <v>1</v>
      </c>
      <c r="C30" s="196" t="s">
        <v>187</v>
      </c>
      <c r="D30" s="390"/>
      <c r="E30" s="245" t="str">
        <f t="shared" ref="E30:N30" si="9">+IF(E22=0,"-",E6/E22)</f>
        <v>-</v>
      </c>
      <c r="F30" s="245" t="str">
        <f t="shared" si="9"/>
        <v>-</v>
      </c>
      <c r="G30" s="245" t="str">
        <f t="shared" si="9"/>
        <v>-</v>
      </c>
      <c r="H30" s="245">
        <f t="shared" si="9"/>
        <v>0.45042263271031441</v>
      </c>
      <c r="I30" s="245">
        <f t="shared" si="9"/>
        <v>0.43196220661208012</v>
      </c>
      <c r="J30" s="245">
        <f t="shared" si="9"/>
        <v>0.45378719395932876</v>
      </c>
      <c r="K30" s="245">
        <f t="shared" si="9"/>
        <v>0.47506366577190445</v>
      </c>
      <c r="L30" s="245">
        <f t="shared" si="9"/>
        <v>0.56632877236331303</v>
      </c>
      <c r="M30" s="245" t="str">
        <f t="shared" si="9"/>
        <v>-</v>
      </c>
      <c r="N30" s="245">
        <f t="shared" si="9"/>
        <v>0.61638346934436683</v>
      </c>
    </row>
    <row r="31" spans="1:17">
      <c r="B31" s="242"/>
      <c r="C31" s="20" t="s">
        <v>4</v>
      </c>
      <c r="D31" s="390"/>
      <c r="E31" s="245" t="str">
        <f>+IF(E22=0,"-",(E8+E13)/E22)</f>
        <v>-</v>
      </c>
      <c r="F31" s="245" t="str">
        <f>+IF(F22=0,"-",(F8+F13)/F22)</f>
        <v>-</v>
      </c>
      <c r="G31" s="245" t="str">
        <f>+IF(G22=0,"-",(G8+G13)/G22)</f>
        <v>-</v>
      </c>
      <c r="H31" s="544" t="s">
        <v>207</v>
      </c>
      <c r="I31" s="544" t="s">
        <v>207</v>
      </c>
      <c r="J31" s="544" t="s">
        <v>207</v>
      </c>
      <c r="K31" s="544" t="s">
        <v>207</v>
      </c>
      <c r="L31" s="544" t="s">
        <v>207</v>
      </c>
      <c r="M31" s="245" t="str">
        <f>+IF(M22=0,"-",(M8+M13)/M22)</f>
        <v>-</v>
      </c>
      <c r="N31" s="245">
        <f>+IF(N22=0,"-",(N8+N13)/N22)</f>
        <v>0.38708358545799465</v>
      </c>
    </row>
    <row r="32" spans="1:17">
      <c r="B32" s="242"/>
      <c r="C32" s="20" t="s">
        <v>5</v>
      </c>
      <c r="D32" s="390"/>
      <c r="E32" s="245" t="str">
        <f>+IF(E22=0,"-",(E9+E14)/E22)</f>
        <v>-</v>
      </c>
      <c r="F32" s="245" t="str">
        <f>+IF(F22=0,"-",(F9+F14)/F22)</f>
        <v>-</v>
      </c>
      <c r="G32" s="245" t="str">
        <f>+IF(G22=0,"-",(G9+G14)/G22)</f>
        <v>-</v>
      </c>
      <c r="H32" s="544" t="s">
        <v>207</v>
      </c>
      <c r="I32" s="544" t="s">
        <v>207</v>
      </c>
      <c r="J32" s="544" t="s">
        <v>207</v>
      </c>
      <c r="K32" s="544" t="s">
        <v>207</v>
      </c>
      <c r="L32" s="544" t="s">
        <v>207</v>
      </c>
      <c r="M32" s="245" t="str">
        <f>+IF(M22=0,"-",(M9+M14)/M22)</f>
        <v>-</v>
      </c>
      <c r="N32" s="245">
        <f>+IF(N22=0,"-",(N9+N14)/N22)</f>
        <v>0.22929988388637218</v>
      </c>
    </row>
    <row r="33" spans="1:14">
      <c r="B33" s="242"/>
      <c r="C33" s="20" t="s">
        <v>2</v>
      </c>
      <c r="D33" s="390"/>
      <c r="E33" s="544" t="s">
        <v>207</v>
      </c>
      <c r="F33" s="544" t="s">
        <v>207</v>
      </c>
      <c r="G33" s="544" t="s">
        <v>207</v>
      </c>
      <c r="H33" s="544" t="s">
        <v>207</v>
      </c>
      <c r="I33" s="544" t="s">
        <v>207</v>
      </c>
      <c r="J33" s="544" t="s">
        <v>207</v>
      </c>
      <c r="K33" s="544" t="s">
        <v>207</v>
      </c>
      <c r="L33" s="245">
        <f>+IF(L22=0,"-",(L10+L15)/L22)</f>
        <v>0.30073454534176258</v>
      </c>
      <c r="M33" s="544" t="s">
        <v>207</v>
      </c>
      <c r="N33" s="544" t="s">
        <v>207</v>
      </c>
    </row>
    <row r="34" spans="1:14">
      <c r="B34" s="242"/>
      <c r="C34" s="20" t="s">
        <v>3</v>
      </c>
      <c r="D34" s="390"/>
      <c r="E34" s="544" t="s">
        <v>207</v>
      </c>
      <c r="F34" s="544" t="s">
        <v>207</v>
      </c>
      <c r="G34" s="544" t="s">
        <v>207</v>
      </c>
      <c r="H34" s="544" t="s">
        <v>207</v>
      </c>
      <c r="I34" s="544" t="s">
        <v>207</v>
      </c>
      <c r="J34" s="544" t="s">
        <v>207</v>
      </c>
      <c r="K34" s="544" t="s">
        <v>207</v>
      </c>
      <c r="L34" s="245">
        <f>+IF(L22=0,"-",(L11+L16)/L22)</f>
        <v>0.26559422702155044</v>
      </c>
      <c r="M34" s="544" t="s">
        <v>207</v>
      </c>
      <c r="N34" s="544" t="s">
        <v>207</v>
      </c>
    </row>
    <row r="35" spans="1:14" ht="21.75" customHeight="1">
      <c r="B35" s="246">
        <v>2</v>
      </c>
      <c r="C35" s="247" t="s">
        <v>188</v>
      </c>
      <c r="D35" s="248"/>
      <c r="E35" s="245" t="str">
        <f t="shared" ref="E35:N35" si="10">+IF(E6=0,"-",E7/E6)</f>
        <v>-</v>
      </c>
      <c r="F35" s="245" t="str">
        <f t="shared" si="10"/>
        <v>-</v>
      </c>
      <c r="G35" s="245" t="str">
        <f t="shared" si="10"/>
        <v>-</v>
      </c>
      <c r="H35" s="245">
        <f t="shared" si="10"/>
        <v>0.30102525732543328</v>
      </c>
      <c r="I35" s="245">
        <f t="shared" si="10"/>
        <v>0.29332789226688433</v>
      </c>
      <c r="J35" s="245">
        <f t="shared" si="10"/>
        <v>0.38647739257076852</v>
      </c>
      <c r="K35" s="245">
        <f t="shared" si="10"/>
        <v>0.48864130277302886</v>
      </c>
      <c r="L35" s="245">
        <f t="shared" si="10"/>
        <v>0.66006133737381112</v>
      </c>
      <c r="M35" s="245" t="str">
        <f t="shared" si="10"/>
        <v>-</v>
      </c>
      <c r="N35" s="245">
        <f t="shared" si="10"/>
        <v>0.47560803042363137</v>
      </c>
    </row>
    <row r="36" spans="1:14">
      <c r="B36" s="536"/>
      <c r="C36" s="20" t="s">
        <v>4</v>
      </c>
      <c r="D36" s="537"/>
      <c r="E36" s="245" t="str">
        <f>+IF(E6=0,"-",E8/E6)</f>
        <v>-</v>
      </c>
      <c r="F36" s="245" t="str">
        <f>+IF(F6=0,"-",F8/F6)</f>
        <v>-</v>
      </c>
      <c r="G36" s="245" t="str">
        <f>+IF(G6=0,"-",G8/G6)</f>
        <v>-</v>
      </c>
      <c r="H36" s="544" t="s">
        <v>207</v>
      </c>
      <c r="I36" s="544" t="s">
        <v>207</v>
      </c>
      <c r="J36" s="544" t="s">
        <v>207</v>
      </c>
      <c r="K36" s="544" t="s">
        <v>207</v>
      </c>
      <c r="L36" s="544" t="s">
        <v>207</v>
      </c>
      <c r="M36" s="245" t="str">
        <f>+IF(M6=0,"-",M8/M6)</f>
        <v>-</v>
      </c>
      <c r="N36" s="245">
        <f>+IF(N6=0,"-",N8/N6)</f>
        <v>0.37632440081365526</v>
      </c>
    </row>
    <row r="37" spans="1:14">
      <c r="B37" s="536"/>
      <c r="C37" s="20" t="s">
        <v>5</v>
      </c>
      <c r="D37" s="537"/>
      <c r="E37" s="245" t="str">
        <f>+IF(E6=0,"-",E9/E6)</f>
        <v>-</v>
      </c>
      <c r="F37" s="245" t="str">
        <f>+IF(F6=0,"-",F9/F6)</f>
        <v>-</v>
      </c>
      <c r="G37" s="245" t="str">
        <f>+IF(G6=0,"-",G9/G6)</f>
        <v>-</v>
      </c>
      <c r="H37" s="544" t="s">
        <v>207</v>
      </c>
      <c r="I37" s="544" t="s">
        <v>207</v>
      </c>
      <c r="J37" s="544" t="s">
        <v>207</v>
      </c>
      <c r="K37" s="544" t="s">
        <v>207</v>
      </c>
      <c r="L37" s="544" t="s">
        <v>207</v>
      </c>
      <c r="M37" s="245" t="str">
        <f>+IF(M6=0,"-",M9/M6)</f>
        <v>-</v>
      </c>
      <c r="N37" s="245">
        <f>+IF(N6=0,"-",N9/N6)</f>
        <v>9.9283629609976123E-2</v>
      </c>
    </row>
    <row r="38" spans="1:14">
      <c r="B38" s="536"/>
      <c r="C38" s="20" t="s">
        <v>2</v>
      </c>
      <c r="D38" s="537"/>
      <c r="E38" s="544" t="s">
        <v>207</v>
      </c>
      <c r="F38" s="544" t="s">
        <v>207</v>
      </c>
      <c r="G38" s="544" t="s">
        <v>207</v>
      </c>
      <c r="H38" s="544" t="s">
        <v>207</v>
      </c>
      <c r="I38" s="544" t="s">
        <v>207</v>
      </c>
      <c r="J38" s="544" t="s">
        <v>207</v>
      </c>
      <c r="K38" s="544" t="s">
        <v>207</v>
      </c>
      <c r="L38" s="245">
        <f>+IF(L6=0,"-",L10/L6)</f>
        <v>0.42245203453878311</v>
      </c>
      <c r="M38" s="544" t="s">
        <v>207</v>
      </c>
      <c r="N38" s="544" t="s">
        <v>207</v>
      </c>
    </row>
    <row r="39" spans="1:14">
      <c r="B39" s="536"/>
      <c r="C39" s="20" t="s">
        <v>3</v>
      </c>
      <c r="D39" s="537"/>
      <c r="E39" s="544" t="s">
        <v>207</v>
      </c>
      <c r="F39" s="544" t="s">
        <v>207</v>
      </c>
      <c r="G39" s="544" t="s">
        <v>207</v>
      </c>
      <c r="H39" s="544" t="s">
        <v>207</v>
      </c>
      <c r="I39" s="544" t="s">
        <v>207</v>
      </c>
      <c r="J39" s="544" t="s">
        <v>207</v>
      </c>
      <c r="K39" s="544" t="s">
        <v>207</v>
      </c>
      <c r="L39" s="245">
        <f>+IF(L6=0,"-",L11/L6)</f>
        <v>0.23760930283502801</v>
      </c>
      <c r="M39" s="544" t="s">
        <v>207</v>
      </c>
      <c r="N39" s="544" t="s">
        <v>207</v>
      </c>
    </row>
    <row r="40" spans="1:14" ht="22">
      <c r="B40" s="251">
        <v>3</v>
      </c>
      <c r="C40" s="252" t="s">
        <v>189</v>
      </c>
      <c r="D40" s="253"/>
      <c r="E40" s="245" t="str">
        <f t="shared" ref="E40:M40" si="11">+IF(E17=0,"-",E18/E17)</f>
        <v>-</v>
      </c>
      <c r="F40" s="245" t="str">
        <f t="shared" si="11"/>
        <v>-</v>
      </c>
      <c r="G40" s="245" t="str">
        <f t="shared" si="11"/>
        <v>-</v>
      </c>
      <c r="H40" s="245">
        <f t="shared" si="11"/>
        <v>0.86101397152659231</v>
      </c>
      <c r="I40" s="245">
        <f t="shared" si="11"/>
        <v>0.84764697667923472</v>
      </c>
      <c r="J40" s="245">
        <f t="shared" si="11"/>
        <v>0.86341510903426788</v>
      </c>
      <c r="K40" s="245">
        <f t="shared" si="11"/>
        <v>0.88381759060156295</v>
      </c>
      <c r="L40" s="245">
        <f t="shared" si="11"/>
        <v>0.94135526551045945</v>
      </c>
      <c r="M40" s="245" t="str">
        <f t="shared" si="11"/>
        <v>-</v>
      </c>
      <c r="N40" s="245">
        <f>+IF(N17=0,"-",N18/N17)</f>
        <v>0.87855792869221694</v>
      </c>
    </row>
    <row r="41" spans="1:14" ht="13">
      <c r="A41" s="73"/>
      <c r="B41" s="74"/>
      <c r="C41" s="1"/>
      <c r="D41" s="2"/>
      <c r="E41" s="1"/>
      <c r="F41" s="2"/>
      <c r="G41" s="2"/>
      <c r="H41" s="2"/>
      <c r="I41" s="2"/>
      <c r="J41" s="2"/>
      <c r="K41" s="2"/>
      <c r="L41" s="2"/>
      <c r="M41" s="2"/>
      <c r="N41" s="2"/>
    </row>
    <row r="42" spans="1:14" ht="11.25" customHeight="1">
      <c r="B42" s="76" t="s">
        <v>210</v>
      </c>
      <c r="C42" s="77"/>
      <c r="D42" s="78"/>
      <c r="E42" s="78"/>
      <c r="F42" s="78"/>
      <c r="G42" s="78"/>
      <c r="H42" s="78"/>
      <c r="I42" s="78"/>
      <c r="J42" s="78"/>
      <c r="K42" s="78"/>
      <c r="L42" s="78"/>
      <c r="M42" s="79"/>
    </row>
    <row r="43" spans="1:14" ht="11.25" customHeight="1">
      <c r="B43" s="80" t="s">
        <v>211</v>
      </c>
      <c r="C43" s="81" t="s">
        <v>212</v>
      </c>
      <c r="D43" s="82"/>
      <c r="E43" s="82"/>
      <c r="F43" s="82"/>
      <c r="G43" s="82"/>
      <c r="H43" s="82"/>
      <c r="I43" s="82"/>
      <c r="J43" s="82"/>
      <c r="K43" s="82"/>
      <c r="L43" s="82"/>
      <c r="M43" s="83"/>
    </row>
    <row r="44" spans="1:14" ht="27" customHeight="1">
      <c r="B44" s="391">
        <v>1</v>
      </c>
      <c r="C44" s="582"/>
      <c r="D44" s="583"/>
      <c r="E44" s="583"/>
      <c r="F44" s="583"/>
      <c r="G44" s="583"/>
      <c r="H44" s="583"/>
      <c r="I44" s="583"/>
      <c r="J44" s="583"/>
      <c r="K44" s="583"/>
      <c r="L44" s="583"/>
      <c r="M44" s="584"/>
    </row>
    <row r="45" spans="1:14" ht="25.5" customHeight="1">
      <c r="B45" s="360">
        <v>2</v>
      </c>
      <c r="C45" s="577"/>
      <c r="D45" s="590"/>
      <c r="E45" s="590"/>
      <c r="F45" s="590"/>
      <c r="G45" s="590"/>
      <c r="H45" s="590"/>
      <c r="I45" s="590"/>
      <c r="J45" s="590"/>
      <c r="K45" s="590"/>
      <c r="L45" s="590"/>
      <c r="M45" s="591"/>
    </row>
    <row r="46" spans="1:14" ht="13.5" customHeight="1">
      <c r="B46" s="87">
        <v>3</v>
      </c>
      <c r="C46" s="577"/>
      <c r="D46" s="590"/>
      <c r="E46" s="590"/>
      <c r="F46" s="590"/>
      <c r="G46" s="590"/>
      <c r="H46" s="590"/>
      <c r="I46" s="590"/>
      <c r="J46" s="590"/>
      <c r="K46" s="590"/>
      <c r="L46" s="590"/>
      <c r="M46" s="591"/>
    </row>
    <row r="47" spans="1:14" ht="13.5" customHeight="1">
      <c r="B47" s="160"/>
      <c r="C47" s="659"/>
      <c r="D47" s="660"/>
      <c r="E47" s="660"/>
      <c r="F47" s="660"/>
      <c r="G47" s="660"/>
      <c r="H47" s="660"/>
      <c r="I47" s="660"/>
      <c r="J47" s="660"/>
      <c r="K47" s="660"/>
      <c r="L47" s="660"/>
      <c r="M47" s="661"/>
    </row>
    <row r="48" spans="1:14" ht="13.5" customHeight="1">
      <c r="B48" s="160"/>
      <c r="C48" s="659"/>
      <c r="D48" s="660"/>
      <c r="E48" s="660"/>
      <c r="F48" s="660"/>
      <c r="G48" s="660"/>
      <c r="H48" s="660"/>
      <c r="I48" s="660"/>
      <c r="J48" s="660"/>
      <c r="K48" s="660"/>
      <c r="L48" s="660"/>
      <c r="M48" s="661"/>
    </row>
    <row r="49" spans="1:13" ht="13.5" customHeight="1">
      <c r="B49" s="88"/>
      <c r="C49" s="666"/>
      <c r="D49" s="667"/>
      <c r="E49" s="667"/>
      <c r="F49" s="667"/>
      <c r="G49" s="667"/>
      <c r="H49" s="667"/>
      <c r="I49" s="667"/>
      <c r="J49" s="667"/>
      <c r="K49" s="667"/>
      <c r="L49" s="667"/>
      <c r="M49" s="668"/>
    </row>
    <row r="50" spans="1:13" ht="13">
      <c r="A50" s="73"/>
      <c r="B50" s="73"/>
      <c r="C50" s="73"/>
      <c r="D50" s="105"/>
      <c r="E50" s="73"/>
      <c r="F50" s="73"/>
      <c r="G50" s="73"/>
      <c r="H50" s="73"/>
      <c r="I50" s="73"/>
    </row>
    <row r="51" spans="1:13" ht="13">
      <c r="A51" s="73"/>
      <c r="B51" s="73"/>
      <c r="C51" s="73"/>
      <c r="D51" s="105"/>
      <c r="E51" s="73"/>
      <c r="F51" s="73"/>
      <c r="G51" s="73"/>
      <c r="H51" s="73"/>
      <c r="I51" s="73"/>
    </row>
    <row r="52" spans="1:13" ht="13">
      <c r="A52" s="73"/>
      <c r="B52" s="73"/>
      <c r="C52" s="73"/>
      <c r="D52" s="105"/>
      <c r="E52" s="73"/>
      <c r="F52" s="73"/>
      <c r="G52" s="73"/>
      <c r="H52" s="73"/>
      <c r="I52" s="73"/>
    </row>
    <row r="53" spans="1:13" ht="13">
      <c r="A53" s="73"/>
      <c r="B53" s="73"/>
      <c r="C53" s="73"/>
      <c r="D53" s="105"/>
      <c r="E53" s="73"/>
      <c r="F53" s="73"/>
      <c r="G53" s="73"/>
      <c r="H53" s="73"/>
      <c r="I53" s="73"/>
    </row>
    <row r="54" spans="1:13" ht="13">
      <c r="A54" s="73"/>
      <c r="B54" s="73"/>
      <c r="C54" s="73"/>
      <c r="D54" s="105"/>
      <c r="E54" s="73"/>
      <c r="F54" s="73"/>
      <c r="G54" s="73"/>
      <c r="H54" s="73"/>
      <c r="I54" s="73"/>
    </row>
    <row r="55" spans="1:13" ht="13">
      <c r="A55" s="73"/>
      <c r="B55" s="73"/>
      <c r="C55" s="73"/>
      <c r="D55" s="105"/>
      <c r="E55" s="73"/>
      <c r="F55" s="73"/>
      <c r="G55" s="73"/>
      <c r="H55" s="73"/>
      <c r="I55" s="73"/>
    </row>
    <row r="56" spans="1:13" ht="13">
      <c r="A56" s="73"/>
      <c r="B56" s="73"/>
      <c r="C56" s="73"/>
      <c r="D56" s="105"/>
      <c r="E56" s="73"/>
      <c r="F56" s="73"/>
      <c r="G56" s="73"/>
      <c r="H56" s="73"/>
      <c r="I56" s="73"/>
    </row>
    <row r="57" spans="1:13" ht="13">
      <c r="A57" s="73"/>
      <c r="B57" s="73"/>
      <c r="C57" s="73"/>
      <c r="D57" s="105"/>
      <c r="E57" s="73"/>
      <c r="F57" s="73"/>
      <c r="G57" s="73"/>
      <c r="H57" s="73"/>
      <c r="I57" s="73"/>
    </row>
    <row r="58" spans="1:13" ht="13">
      <c r="A58" s="73"/>
      <c r="B58" s="73"/>
      <c r="C58" s="73"/>
      <c r="D58" s="105"/>
      <c r="E58" s="73"/>
      <c r="F58" s="73"/>
      <c r="G58" s="73"/>
      <c r="H58" s="73"/>
      <c r="I58" s="73"/>
    </row>
    <row r="59" spans="1:13" ht="13">
      <c r="A59" s="73"/>
      <c r="B59" s="73"/>
      <c r="C59" s="73"/>
      <c r="D59" s="105"/>
      <c r="E59" s="73"/>
      <c r="F59" s="73"/>
      <c r="G59" s="73"/>
      <c r="H59" s="73"/>
      <c r="I59" s="73"/>
    </row>
    <row r="60" spans="1:13" ht="13">
      <c r="A60" s="73"/>
      <c r="B60" s="73"/>
      <c r="C60" s="73"/>
      <c r="D60" s="105"/>
      <c r="E60" s="73"/>
      <c r="F60" s="73"/>
      <c r="G60" s="73"/>
      <c r="H60" s="73"/>
      <c r="I60" s="73"/>
    </row>
    <row r="61" spans="1:13" ht="13">
      <c r="A61" s="73"/>
      <c r="B61" s="73"/>
      <c r="C61" s="73"/>
      <c r="D61" s="105"/>
      <c r="E61" s="73"/>
      <c r="F61" s="73"/>
      <c r="G61" s="73"/>
      <c r="H61" s="73"/>
      <c r="I61" s="73"/>
    </row>
    <row r="62" spans="1:13" ht="13">
      <c r="A62" s="73"/>
      <c r="B62" s="73"/>
      <c r="C62" s="73"/>
      <c r="D62" s="105"/>
      <c r="E62" s="73"/>
      <c r="F62" s="73"/>
      <c r="G62" s="73"/>
      <c r="H62" s="73"/>
      <c r="I62" s="73"/>
    </row>
    <row r="63" spans="1:13" ht="13">
      <c r="A63" s="73"/>
      <c r="B63" s="73"/>
      <c r="C63" s="73"/>
      <c r="D63" s="105"/>
      <c r="E63" s="73"/>
      <c r="F63" s="73"/>
      <c r="G63" s="73"/>
      <c r="H63" s="73"/>
      <c r="I63" s="73"/>
    </row>
    <row r="64" spans="1:13" ht="13">
      <c r="A64" s="73"/>
      <c r="B64" s="73"/>
      <c r="C64" s="73"/>
      <c r="D64" s="105"/>
      <c r="E64" s="73"/>
      <c r="F64" s="73"/>
      <c r="G64" s="73"/>
      <c r="H64" s="73"/>
      <c r="I64" s="73"/>
    </row>
    <row r="65" spans="1:14" ht="13">
      <c r="A65" s="73"/>
      <c r="B65" s="73"/>
      <c r="C65" s="73"/>
      <c r="D65" s="105"/>
      <c r="E65" s="73"/>
      <c r="F65" s="73"/>
      <c r="G65" s="73"/>
      <c r="H65" s="73"/>
      <c r="I65" s="73"/>
    </row>
    <row r="69" spans="1:14" ht="16">
      <c r="B69" s="588" t="s">
        <v>75</v>
      </c>
      <c r="C69" s="589"/>
      <c r="D69" s="589"/>
      <c r="E69" s="589"/>
      <c r="F69" s="589"/>
      <c r="G69" s="589"/>
      <c r="H69" s="589"/>
      <c r="I69" s="589"/>
      <c r="J69" s="589"/>
      <c r="K69" s="589"/>
      <c r="L69" s="589"/>
      <c r="M69" s="589"/>
      <c r="N69" s="589"/>
    </row>
    <row r="70" spans="1:14">
      <c r="B70" s="1"/>
      <c r="C70" s="1"/>
      <c r="D70" s="2"/>
      <c r="E70" s="2"/>
      <c r="F70" s="2"/>
      <c r="G70" s="2"/>
      <c r="H70" s="2"/>
      <c r="I70" s="2"/>
      <c r="J70" s="2"/>
      <c r="K70" s="2"/>
      <c r="L70" s="2"/>
      <c r="M70" s="2"/>
    </row>
    <row r="71" spans="1:14" ht="13" thickBot="1">
      <c r="B71" s="96" t="s">
        <v>201</v>
      </c>
      <c r="C71" s="97"/>
      <c r="D71" s="98" t="s">
        <v>202</v>
      </c>
      <c r="E71" s="8">
        <v>1965</v>
      </c>
      <c r="F71" s="7">
        <v>1970</v>
      </c>
      <c r="G71" s="9">
        <v>1975</v>
      </c>
      <c r="H71" s="7">
        <v>1980</v>
      </c>
      <c r="I71" s="7">
        <v>1985</v>
      </c>
      <c r="J71" s="7">
        <v>1990</v>
      </c>
      <c r="K71" s="7">
        <v>1995</v>
      </c>
      <c r="L71" s="7">
        <v>2000</v>
      </c>
      <c r="M71" s="9">
        <v>2005</v>
      </c>
      <c r="N71" s="7">
        <v>2010</v>
      </c>
    </row>
    <row r="72" spans="1:14">
      <c r="B72" s="10" t="s">
        <v>238</v>
      </c>
      <c r="C72" s="223"/>
      <c r="D72" s="166"/>
      <c r="E72" s="95" t="s">
        <v>207</v>
      </c>
      <c r="F72" s="95" t="s">
        <v>207</v>
      </c>
      <c r="G72" s="95" t="s">
        <v>207</v>
      </c>
      <c r="H72" s="95" t="s">
        <v>207</v>
      </c>
      <c r="I72" s="95" t="s">
        <v>207</v>
      </c>
      <c r="J72" s="95" t="s">
        <v>207</v>
      </c>
      <c r="K72" s="95" t="s">
        <v>207</v>
      </c>
      <c r="L72" s="95">
        <f t="shared" ref="L72:N72" si="12">SUM(L73:L78)</f>
        <v>127679</v>
      </c>
      <c r="M72" s="95" t="s">
        <v>207</v>
      </c>
      <c r="N72" s="95">
        <f t="shared" si="12"/>
        <v>265959</v>
      </c>
    </row>
    <row r="73" spans="1:14" s="107" customFormat="1">
      <c r="B73" s="17"/>
      <c r="C73" s="225" t="s">
        <v>108</v>
      </c>
      <c r="D73" s="170"/>
      <c r="E73" s="171"/>
      <c r="F73" s="171"/>
      <c r="G73" s="171"/>
      <c r="H73" s="171"/>
      <c r="I73" s="171"/>
      <c r="J73" s="171"/>
      <c r="K73" s="171"/>
      <c r="L73" s="171">
        <f>SUM(L74:L77)</f>
        <v>18121</v>
      </c>
      <c r="M73" s="171"/>
      <c r="N73" s="171">
        <f>SUM(N74:N77)</f>
        <v>51413</v>
      </c>
    </row>
    <row r="74" spans="1:14" s="107" customFormat="1">
      <c r="B74" s="17"/>
      <c r="C74" s="20" t="s">
        <v>4</v>
      </c>
      <c r="D74" s="170"/>
      <c r="E74" s="171"/>
      <c r="F74" s="171"/>
      <c r="G74" s="171"/>
      <c r="H74" s="171"/>
      <c r="I74" s="171"/>
      <c r="J74" s="171"/>
      <c r="K74" s="171"/>
      <c r="L74" s="171"/>
      <c r="M74" s="171"/>
      <c r="N74" s="171">
        <v>34933</v>
      </c>
    </row>
    <row r="75" spans="1:14" s="107" customFormat="1">
      <c r="B75" s="17"/>
      <c r="C75" s="20" t="s">
        <v>5</v>
      </c>
      <c r="D75" s="170"/>
      <c r="E75" s="171"/>
      <c r="F75" s="171"/>
      <c r="G75" s="171"/>
      <c r="H75" s="171"/>
      <c r="I75" s="171"/>
      <c r="J75" s="171"/>
      <c r="K75" s="171"/>
      <c r="L75" s="171"/>
      <c r="M75" s="171"/>
      <c r="N75" s="171">
        <v>16480</v>
      </c>
    </row>
    <row r="76" spans="1:14" s="107" customFormat="1">
      <c r="B76" s="17"/>
      <c r="C76" s="20" t="s">
        <v>2</v>
      </c>
      <c r="D76" s="170"/>
      <c r="E76" s="171"/>
      <c r="F76" s="171"/>
      <c r="G76" s="171"/>
      <c r="H76" s="171"/>
      <c r="I76" s="171"/>
      <c r="J76" s="171"/>
      <c r="K76" s="171"/>
      <c r="L76" s="171">
        <v>10512</v>
      </c>
      <c r="M76" s="171"/>
      <c r="N76" s="171"/>
    </row>
    <row r="77" spans="1:14" s="107" customFormat="1">
      <c r="B77" s="17"/>
      <c r="C77" s="20" t="s">
        <v>3</v>
      </c>
      <c r="D77" s="170"/>
      <c r="E77" s="171"/>
      <c r="F77" s="171"/>
      <c r="G77" s="171"/>
      <c r="H77" s="171"/>
      <c r="I77" s="171"/>
      <c r="J77" s="171"/>
      <c r="K77" s="171"/>
      <c r="L77" s="171">
        <v>7609</v>
      </c>
      <c r="M77" s="171"/>
      <c r="N77" s="171"/>
    </row>
    <row r="78" spans="1:14" s="107" customFormat="1">
      <c r="B78" s="17"/>
      <c r="C78" s="225" t="s">
        <v>110</v>
      </c>
      <c r="D78" s="170"/>
      <c r="E78" s="171"/>
      <c r="F78" s="171"/>
      <c r="G78" s="171"/>
      <c r="H78" s="171"/>
      <c r="I78" s="171"/>
      <c r="J78" s="171"/>
      <c r="K78" s="171"/>
      <c r="L78" s="171">
        <f t="shared" ref="L78" si="13">SUM(L79:L82)</f>
        <v>91437</v>
      </c>
      <c r="M78" s="171"/>
      <c r="N78" s="171">
        <f>SUM(N79:N82)</f>
        <v>163133</v>
      </c>
    </row>
    <row r="79" spans="1:14" s="107" customFormat="1">
      <c r="B79" s="17"/>
      <c r="C79" s="20" t="s">
        <v>4</v>
      </c>
      <c r="D79" s="170"/>
      <c r="E79" s="171"/>
      <c r="F79" s="171"/>
      <c r="G79" s="171"/>
      <c r="H79" s="171"/>
      <c r="I79" s="171"/>
      <c r="J79" s="171"/>
      <c r="K79" s="171"/>
      <c r="L79" s="171"/>
      <c r="M79" s="171"/>
      <c r="N79" s="171">
        <v>99755</v>
      </c>
    </row>
    <row r="80" spans="1:14" s="107" customFormat="1">
      <c r="B80" s="17"/>
      <c r="C80" s="20" t="s">
        <v>5</v>
      </c>
      <c r="D80" s="170"/>
      <c r="E80" s="171"/>
      <c r="F80" s="171"/>
      <c r="G80" s="171"/>
      <c r="H80" s="171"/>
      <c r="I80" s="171"/>
      <c r="J80" s="171"/>
      <c r="K80" s="171"/>
      <c r="L80" s="171"/>
      <c r="M80" s="171"/>
      <c r="N80" s="171">
        <v>63378</v>
      </c>
    </row>
    <row r="81" spans="1:14" s="107" customFormat="1">
      <c r="B81" s="17"/>
      <c r="C81" s="20" t="s">
        <v>2</v>
      </c>
      <c r="D81" s="170"/>
      <c r="E81" s="117"/>
      <c r="F81" s="117"/>
      <c r="G81" s="117"/>
      <c r="H81" s="117"/>
      <c r="I81" s="117"/>
      <c r="J81" s="117"/>
      <c r="K81" s="117"/>
      <c r="L81" s="171">
        <v>47666</v>
      </c>
      <c r="M81" s="117"/>
      <c r="N81" s="117"/>
    </row>
    <row r="82" spans="1:14" s="107" customFormat="1">
      <c r="B82" s="17"/>
      <c r="C82" s="20" t="s">
        <v>3</v>
      </c>
      <c r="D82" s="170"/>
      <c r="E82" s="117"/>
      <c r="F82" s="117"/>
      <c r="G82" s="117"/>
      <c r="H82" s="117"/>
      <c r="I82" s="117"/>
      <c r="J82" s="117"/>
      <c r="K82" s="117"/>
      <c r="L82" s="117">
        <v>43771</v>
      </c>
      <c r="M82" s="117"/>
      <c r="N82" s="117"/>
    </row>
    <row r="83" spans="1:14" s="107" customFormat="1">
      <c r="B83" s="38" t="s">
        <v>174</v>
      </c>
      <c r="C83" s="235"/>
      <c r="D83" s="177"/>
      <c r="E83" s="95" t="s">
        <v>207</v>
      </c>
      <c r="F83" s="95" t="s">
        <v>207</v>
      </c>
      <c r="G83" s="95" t="s">
        <v>207</v>
      </c>
      <c r="H83" s="95" t="s">
        <v>207</v>
      </c>
      <c r="I83" s="95" t="s">
        <v>207</v>
      </c>
      <c r="J83" s="95" t="s">
        <v>207</v>
      </c>
      <c r="K83" s="95" t="s">
        <v>207</v>
      </c>
      <c r="L83" s="95">
        <f t="shared" ref="L83" si="14">SUM(L84:L85)</f>
        <v>83895</v>
      </c>
      <c r="M83" s="95" t="s">
        <v>207</v>
      </c>
      <c r="N83" s="95">
        <f>SUM(N84:N85)</f>
        <v>130789</v>
      </c>
    </row>
    <row r="84" spans="1:14" s="107" customFormat="1">
      <c r="B84" s="17"/>
      <c r="C84" s="225" t="s">
        <v>108</v>
      </c>
      <c r="D84" s="170"/>
      <c r="E84" s="171"/>
      <c r="F84" s="171"/>
      <c r="G84" s="171"/>
      <c r="H84" s="171"/>
      <c r="I84" s="171"/>
      <c r="J84" s="171"/>
      <c r="K84" s="171"/>
      <c r="L84" s="171">
        <v>65980</v>
      </c>
      <c r="M84" s="171"/>
      <c r="N84" s="171">
        <v>104957</v>
      </c>
    </row>
    <row r="85" spans="1:14" s="107" customFormat="1">
      <c r="B85" s="17"/>
      <c r="C85" s="225" t="s">
        <v>110</v>
      </c>
      <c r="D85" s="170"/>
      <c r="E85" s="171"/>
      <c r="F85" s="171"/>
      <c r="G85" s="171"/>
      <c r="H85" s="171"/>
      <c r="I85" s="171"/>
      <c r="J85" s="171"/>
      <c r="K85" s="171"/>
      <c r="L85" s="171">
        <v>17915</v>
      </c>
      <c r="M85" s="171"/>
      <c r="N85" s="171">
        <v>25832</v>
      </c>
    </row>
    <row r="86" spans="1:14">
      <c r="B86" s="17"/>
      <c r="C86" s="225"/>
      <c r="D86" s="170"/>
      <c r="E86" s="171"/>
      <c r="F86" s="171"/>
      <c r="G86" s="171"/>
      <c r="H86" s="171"/>
      <c r="I86" s="171"/>
      <c r="J86" s="171"/>
      <c r="K86" s="171"/>
      <c r="L86" s="171"/>
      <c r="M86" s="171"/>
      <c r="N86" s="171"/>
    </row>
    <row r="87" spans="1:14" ht="13">
      <c r="A87" s="73"/>
      <c r="B87" s="38" t="s">
        <v>175</v>
      </c>
      <c r="C87" s="235"/>
      <c r="D87" s="177"/>
      <c r="E87" s="95" t="s">
        <v>207</v>
      </c>
      <c r="F87" s="95" t="s">
        <v>207</v>
      </c>
      <c r="G87" s="95" t="s">
        <v>207</v>
      </c>
      <c r="H87" s="95" t="s">
        <v>207</v>
      </c>
      <c r="I87" s="95" t="s">
        <v>207</v>
      </c>
      <c r="J87" s="95" t="s">
        <v>207</v>
      </c>
      <c r="K87" s="95" t="s">
        <v>207</v>
      </c>
      <c r="L87" s="95">
        <f t="shared" ref="L87" si="15">SUM(L88:L89)</f>
        <v>193453</v>
      </c>
      <c r="M87" s="95" t="s">
        <v>207</v>
      </c>
      <c r="N87" s="95">
        <f>SUM(N88:N89)</f>
        <v>345335</v>
      </c>
    </row>
    <row r="88" spans="1:14" ht="13">
      <c r="A88" s="73"/>
      <c r="B88" s="17"/>
      <c r="C88" s="225" t="s">
        <v>108</v>
      </c>
      <c r="D88" s="168"/>
      <c r="E88" s="174"/>
      <c r="F88" s="174"/>
      <c r="G88" s="174"/>
      <c r="H88" s="174"/>
      <c r="I88" s="174"/>
      <c r="J88" s="174"/>
      <c r="K88" s="174"/>
      <c r="L88" s="174">
        <f>SUM(L73,L84)</f>
        <v>84101</v>
      </c>
      <c r="M88" s="174"/>
      <c r="N88" s="174">
        <f>SUM(N73,N84)</f>
        <v>156370</v>
      </c>
    </row>
    <row r="89" spans="1:14" ht="13">
      <c r="A89" s="73"/>
      <c r="B89" s="17"/>
      <c r="C89" s="225" t="s">
        <v>110</v>
      </c>
      <c r="D89" s="168"/>
      <c r="E89" s="174"/>
      <c r="F89" s="174"/>
      <c r="G89" s="174"/>
      <c r="H89" s="174"/>
      <c r="I89" s="174"/>
      <c r="J89" s="174"/>
      <c r="K89" s="174"/>
      <c r="L89" s="174">
        <f>SUM(L78,L85)</f>
        <v>109352</v>
      </c>
      <c r="M89" s="174"/>
      <c r="N89" s="174">
        <f>SUM(N78,N85)</f>
        <v>188965</v>
      </c>
    </row>
    <row r="90" spans="1:14" ht="13">
      <c r="A90" s="73"/>
      <c r="B90" s="56"/>
      <c r="C90" s="239"/>
      <c r="D90" s="191"/>
      <c r="E90" s="293"/>
      <c r="F90" s="293"/>
      <c r="G90" s="293"/>
      <c r="H90" s="293"/>
      <c r="I90" s="293"/>
      <c r="J90" s="293"/>
      <c r="K90" s="293"/>
      <c r="L90" s="293"/>
      <c r="M90" s="293"/>
      <c r="N90" s="293"/>
    </row>
    <row r="91" spans="1:14" ht="13">
      <c r="A91" s="73"/>
      <c r="B91" s="74"/>
      <c r="C91" s="73"/>
      <c r="D91" s="105"/>
      <c r="E91" s="73"/>
      <c r="F91" s="73"/>
      <c r="G91" s="73"/>
      <c r="H91" s="73"/>
      <c r="I91" s="73"/>
      <c r="N91" s="337"/>
    </row>
    <row r="92" spans="1:14">
      <c r="B92" s="62" t="s">
        <v>205</v>
      </c>
      <c r="C92" s="194"/>
      <c r="D92" s="195"/>
      <c r="E92" s="8">
        <v>1965</v>
      </c>
      <c r="F92" s="7">
        <v>1970</v>
      </c>
      <c r="G92" s="9">
        <v>1975</v>
      </c>
      <c r="H92" s="7">
        <v>1980</v>
      </c>
      <c r="I92" s="7">
        <v>1985</v>
      </c>
      <c r="J92" s="7">
        <v>1990</v>
      </c>
      <c r="K92" s="7">
        <v>1995</v>
      </c>
      <c r="L92" s="7">
        <v>2000</v>
      </c>
      <c r="M92" s="9">
        <v>2005</v>
      </c>
      <c r="N92" s="7">
        <v>2010</v>
      </c>
    </row>
    <row r="93" spans="1:14">
      <c r="B93" s="242">
        <v>1</v>
      </c>
      <c r="C93" s="196" t="s">
        <v>190</v>
      </c>
      <c r="D93" s="390"/>
      <c r="E93" s="245" t="s">
        <v>207</v>
      </c>
      <c r="F93" s="245" t="s">
        <v>207</v>
      </c>
      <c r="G93" s="245" t="s">
        <v>207</v>
      </c>
      <c r="H93" s="245" t="s">
        <v>207</v>
      </c>
      <c r="I93" s="245" t="s">
        <v>207</v>
      </c>
      <c r="J93" s="245" t="s">
        <v>207</v>
      </c>
      <c r="K93" s="245" t="s">
        <v>207</v>
      </c>
      <c r="L93" s="245">
        <f t="shared" ref="L93" si="16">+IF(L87=0,"-",L88/L87)</f>
        <v>0.43473608576760248</v>
      </c>
      <c r="M93" s="245" t="s">
        <v>207</v>
      </c>
      <c r="N93" s="245">
        <f>+IF(N87=0,"-",N88/N87)</f>
        <v>0.45280669494838344</v>
      </c>
    </row>
    <row r="94" spans="1:14" ht="22">
      <c r="B94" s="246">
        <v>2</v>
      </c>
      <c r="C94" s="247" t="s">
        <v>191</v>
      </c>
      <c r="D94" s="248"/>
      <c r="E94" s="245" t="s">
        <v>207</v>
      </c>
      <c r="F94" s="245" t="s">
        <v>207</v>
      </c>
      <c r="G94" s="245" t="s">
        <v>207</v>
      </c>
      <c r="H94" s="245" t="s">
        <v>207</v>
      </c>
      <c r="I94" s="245" t="s">
        <v>207</v>
      </c>
      <c r="J94" s="245" t="s">
        <v>207</v>
      </c>
      <c r="K94" s="245" t="s">
        <v>207</v>
      </c>
      <c r="L94" s="245">
        <f t="shared" ref="L94:N94" si="17">+IF(L72=0,"-",L73/L72)</f>
        <v>0.1419262368909531</v>
      </c>
      <c r="M94" s="245" t="s">
        <v>207</v>
      </c>
      <c r="N94" s="245">
        <f t="shared" si="17"/>
        <v>0.19331175105937382</v>
      </c>
    </row>
    <row r="95" spans="1:14">
      <c r="B95" s="242"/>
      <c r="C95" s="20" t="s">
        <v>4</v>
      </c>
      <c r="D95" s="390"/>
      <c r="E95" s="245" t="s">
        <v>207</v>
      </c>
      <c r="F95" s="245" t="s">
        <v>207</v>
      </c>
      <c r="G95" s="245" t="s">
        <v>207</v>
      </c>
      <c r="H95" s="245" t="s">
        <v>207</v>
      </c>
      <c r="I95" s="245" t="s">
        <v>207</v>
      </c>
      <c r="J95" s="245" t="s">
        <v>207</v>
      </c>
      <c r="K95" s="245" t="s">
        <v>207</v>
      </c>
      <c r="L95" s="544" t="s">
        <v>207</v>
      </c>
      <c r="M95" s="245" t="s">
        <v>207</v>
      </c>
      <c r="N95" s="245">
        <f>+IF(N72=0,"-",N74/N72)</f>
        <v>0.13134731293169247</v>
      </c>
    </row>
    <row r="96" spans="1:14">
      <c r="B96" s="242"/>
      <c r="C96" s="20" t="s">
        <v>5</v>
      </c>
      <c r="D96" s="390"/>
      <c r="E96" s="244" t="s">
        <v>207</v>
      </c>
      <c r="F96" s="245" t="s">
        <v>207</v>
      </c>
      <c r="G96" s="244" t="s">
        <v>207</v>
      </c>
      <c r="H96" s="244" t="s">
        <v>207</v>
      </c>
      <c r="I96" s="244" t="s">
        <v>207</v>
      </c>
      <c r="J96" s="244" t="s">
        <v>207</v>
      </c>
      <c r="K96" s="244" t="s">
        <v>207</v>
      </c>
      <c r="L96" s="545" t="s">
        <v>207</v>
      </c>
      <c r="M96" s="245" t="s">
        <v>207</v>
      </c>
      <c r="N96" s="245">
        <f>+IF(N72=0,"-",N75/N72)</f>
        <v>6.1964438127681334E-2</v>
      </c>
    </row>
    <row r="97" spans="1:14">
      <c r="B97" s="65"/>
      <c r="C97" s="20" t="s">
        <v>2</v>
      </c>
      <c r="D97" s="213"/>
      <c r="E97" s="244" t="s">
        <v>207</v>
      </c>
      <c r="F97" s="245" t="s">
        <v>207</v>
      </c>
      <c r="G97" s="244" t="s">
        <v>207</v>
      </c>
      <c r="H97" s="244" t="s">
        <v>207</v>
      </c>
      <c r="I97" s="244" t="s">
        <v>207</v>
      </c>
      <c r="J97" s="244" t="s">
        <v>207</v>
      </c>
      <c r="K97" s="244" t="s">
        <v>207</v>
      </c>
      <c r="L97" s="245">
        <f>+IF(L72=0,"-",L76/L72)</f>
        <v>8.2331471894360075E-2</v>
      </c>
      <c r="M97" s="245" t="s">
        <v>207</v>
      </c>
      <c r="N97" s="245"/>
    </row>
    <row r="98" spans="1:14">
      <c r="B98" s="65"/>
      <c r="C98" s="20" t="s">
        <v>3</v>
      </c>
      <c r="D98" s="213"/>
      <c r="E98" s="244" t="s">
        <v>207</v>
      </c>
      <c r="F98" s="245" t="s">
        <v>207</v>
      </c>
      <c r="G98" s="244" t="s">
        <v>207</v>
      </c>
      <c r="H98" s="244" t="s">
        <v>207</v>
      </c>
      <c r="I98" s="244" t="s">
        <v>207</v>
      </c>
      <c r="J98" s="244" t="s">
        <v>207</v>
      </c>
      <c r="K98" s="244" t="s">
        <v>207</v>
      </c>
      <c r="L98" s="245">
        <f>+IF(L72=0,"-",L77/L72)</f>
        <v>5.9594764996593018E-2</v>
      </c>
      <c r="M98" s="245" t="s">
        <v>207</v>
      </c>
      <c r="N98" s="245"/>
    </row>
    <row r="99" spans="1:14" ht="22">
      <c r="B99" s="251">
        <v>3</v>
      </c>
      <c r="C99" s="247" t="s">
        <v>192</v>
      </c>
      <c r="D99" s="253"/>
      <c r="E99" s="245" t="s">
        <v>207</v>
      </c>
      <c r="F99" s="245" t="s">
        <v>207</v>
      </c>
      <c r="G99" s="245" t="s">
        <v>207</v>
      </c>
      <c r="H99" s="245" t="s">
        <v>207</v>
      </c>
      <c r="I99" s="245" t="s">
        <v>207</v>
      </c>
      <c r="J99" s="245" t="s">
        <v>207</v>
      </c>
      <c r="K99" s="245" t="s">
        <v>207</v>
      </c>
      <c r="L99" s="245">
        <f t="shared" ref="L99:N99" si="18">+IF(L83=0,"-",L84/L83)</f>
        <v>0.78645926455688664</v>
      </c>
      <c r="M99" s="245" t="s">
        <v>207</v>
      </c>
      <c r="N99" s="245">
        <f t="shared" si="18"/>
        <v>0.80249103517879949</v>
      </c>
    </row>
    <row r="100" spans="1:14" ht="13">
      <c r="A100" s="73"/>
      <c r="B100" s="74"/>
      <c r="C100" s="1"/>
      <c r="D100" s="2"/>
      <c r="E100" s="1"/>
      <c r="F100" s="2"/>
      <c r="G100" s="2"/>
      <c r="H100" s="2"/>
      <c r="I100" s="2"/>
      <c r="J100" s="2"/>
      <c r="K100" s="2"/>
      <c r="L100" s="2"/>
      <c r="M100" s="2"/>
      <c r="N100" s="2"/>
    </row>
    <row r="101" spans="1:14" ht="11.25" customHeight="1">
      <c r="B101" s="76" t="s">
        <v>210</v>
      </c>
      <c r="C101" s="77"/>
      <c r="D101" s="78"/>
      <c r="E101" s="78"/>
      <c r="F101" s="78"/>
      <c r="G101" s="78"/>
      <c r="H101" s="78"/>
      <c r="I101" s="78"/>
      <c r="J101" s="78"/>
      <c r="K101" s="78"/>
      <c r="L101" s="78"/>
      <c r="M101" s="79"/>
    </row>
    <row r="102" spans="1:14" ht="11.25" customHeight="1">
      <c r="B102" s="80" t="s">
        <v>211</v>
      </c>
      <c r="C102" s="81" t="s">
        <v>212</v>
      </c>
      <c r="D102" s="82"/>
      <c r="E102" s="82"/>
      <c r="F102" s="82"/>
      <c r="G102" s="82"/>
      <c r="H102" s="82"/>
      <c r="I102" s="82"/>
      <c r="J102" s="82"/>
      <c r="K102" s="82"/>
      <c r="L102" s="82"/>
      <c r="M102" s="83"/>
    </row>
    <row r="103" spans="1:14" ht="27" customHeight="1">
      <c r="B103" s="85">
        <v>1</v>
      </c>
      <c r="C103" s="582"/>
      <c r="D103" s="583"/>
      <c r="E103" s="583"/>
      <c r="F103" s="583"/>
      <c r="G103" s="583"/>
      <c r="H103" s="583"/>
      <c r="I103" s="583"/>
      <c r="J103" s="583"/>
      <c r="K103" s="583"/>
      <c r="L103" s="583"/>
      <c r="M103" s="584"/>
    </row>
    <row r="104" spans="1:14" ht="13.5" customHeight="1">
      <c r="B104" s="87">
        <v>2</v>
      </c>
      <c r="C104" s="577"/>
      <c r="D104" s="590"/>
      <c r="E104" s="590"/>
      <c r="F104" s="590"/>
      <c r="G104" s="590"/>
      <c r="H104" s="590"/>
      <c r="I104" s="590"/>
      <c r="J104" s="590"/>
      <c r="K104" s="590"/>
      <c r="L104" s="590"/>
      <c r="M104" s="591"/>
    </row>
    <row r="105" spans="1:14" ht="27.75" customHeight="1">
      <c r="B105" s="360">
        <v>3</v>
      </c>
      <c r="C105" s="577"/>
      <c r="D105" s="669"/>
      <c r="E105" s="669"/>
      <c r="F105" s="669"/>
      <c r="G105" s="669"/>
      <c r="H105" s="669"/>
      <c r="I105" s="669"/>
      <c r="J105" s="669"/>
      <c r="K105" s="669"/>
      <c r="L105" s="669"/>
      <c r="M105" s="670"/>
    </row>
    <row r="106" spans="1:14" ht="13.5" customHeight="1">
      <c r="B106" s="87">
        <v>4</v>
      </c>
      <c r="C106" s="577"/>
      <c r="D106" s="660"/>
      <c r="E106" s="660"/>
      <c r="F106" s="660"/>
      <c r="G106" s="660"/>
      <c r="H106" s="660"/>
      <c r="I106" s="660"/>
      <c r="J106" s="660"/>
      <c r="K106" s="660"/>
      <c r="L106" s="660"/>
      <c r="M106" s="661"/>
    </row>
    <row r="107" spans="1:14" ht="13.5" customHeight="1">
      <c r="B107" s="160"/>
      <c r="C107" s="662"/>
      <c r="D107" s="663"/>
      <c r="E107" s="663"/>
      <c r="F107" s="663"/>
      <c r="G107" s="663"/>
      <c r="H107" s="663"/>
      <c r="I107" s="663"/>
      <c r="J107" s="663"/>
      <c r="K107" s="663"/>
      <c r="L107" s="663"/>
      <c r="M107" s="664"/>
    </row>
    <row r="108" spans="1:14" ht="13.5" customHeight="1">
      <c r="B108" s="88"/>
      <c r="C108" s="665"/>
      <c r="D108" s="620"/>
      <c r="E108" s="620"/>
      <c r="F108" s="620"/>
      <c r="G108" s="620"/>
      <c r="H108" s="620"/>
      <c r="I108" s="620"/>
      <c r="J108" s="620"/>
      <c r="K108" s="620"/>
      <c r="L108" s="620"/>
      <c r="M108" s="621"/>
    </row>
    <row r="109" spans="1:14" ht="13">
      <c r="A109" s="73"/>
      <c r="B109" s="73"/>
      <c r="C109" s="73"/>
      <c r="D109" s="105"/>
      <c r="E109" s="73"/>
      <c r="F109" s="73"/>
      <c r="G109" s="73"/>
      <c r="H109" s="73"/>
      <c r="I109" s="73"/>
    </row>
    <row r="110" spans="1:14" ht="13">
      <c r="A110" s="73"/>
      <c r="B110" s="73"/>
      <c r="C110" s="73"/>
      <c r="D110" s="105"/>
      <c r="E110" s="73"/>
      <c r="F110" s="73"/>
      <c r="G110" s="73"/>
      <c r="H110" s="73"/>
      <c r="I110" s="73"/>
    </row>
    <row r="111" spans="1:14" ht="13">
      <c r="A111" s="73"/>
      <c r="B111" s="73"/>
      <c r="C111" s="73"/>
      <c r="D111" s="105"/>
      <c r="E111" s="73"/>
      <c r="F111" s="73"/>
      <c r="G111" s="73"/>
      <c r="H111" s="73"/>
      <c r="I111" s="73"/>
    </row>
    <row r="112" spans="1:14" ht="13">
      <c r="A112" s="73"/>
      <c r="B112" s="73"/>
      <c r="C112" s="73"/>
      <c r="D112" s="105"/>
      <c r="E112" s="73"/>
      <c r="F112" s="73"/>
      <c r="G112" s="73"/>
      <c r="H112" s="73"/>
      <c r="I112" s="73"/>
    </row>
    <row r="113" spans="1:13" ht="13">
      <c r="A113" s="73"/>
      <c r="B113" s="73"/>
      <c r="C113" s="73"/>
      <c r="D113" s="105"/>
      <c r="E113" s="73"/>
      <c r="F113" s="73"/>
      <c r="G113" s="73"/>
      <c r="H113" s="73"/>
      <c r="I113" s="73"/>
    </row>
    <row r="114" spans="1:13" ht="13">
      <c r="A114" s="73"/>
      <c r="B114" s="73"/>
      <c r="C114" s="73"/>
      <c r="D114" s="105"/>
      <c r="E114" s="73"/>
      <c r="F114" s="73"/>
      <c r="G114" s="73"/>
      <c r="H114" s="73"/>
      <c r="I114" s="73"/>
    </row>
    <row r="115" spans="1:13" ht="13">
      <c r="A115" s="73"/>
      <c r="B115" s="73"/>
      <c r="C115" s="73"/>
      <c r="D115" s="105"/>
      <c r="E115" s="73"/>
      <c r="F115" s="73"/>
      <c r="G115" s="73"/>
      <c r="H115" s="73"/>
      <c r="I115" s="73"/>
    </row>
    <row r="116" spans="1:13" ht="13">
      <c r="A116" s="73"/>
      <c r="B116" s="73"/>
      <c r="C116" s="73"/>
      <c r="D116" s="105"/>
      <c r="E116" s="73"/>
      <c r="F116" s="73"/>
      <c r="G116" s="73"/>
      <c r="H116" s="73"/>
      <c r="I116" s="73"/>
    </row>
    <row r="117" spans="1:13" ht="13">
      <c r="A117" s="73"/>
      <c r="B117" s="73"/>
      <c r="C117" s="73"/>
      <c r="D117" s="105"/>
      <c r="E117" s="73"/>
      <c r="F117" s="73"/>
      <c r="G117" s="73"/>
      <c r="H117" s="73"/>
      <c r="I117" s="73"/>
    </row>
    <row r="118" spans="1:13" ht="13">
      <c r="A118" s="73"/>
      <c r="B118" s="73"/>
      <c r="C118" s="73"/>
      <c r="D118" s="105"/>
      <c r="E118" s="73"/>
      <c r="F118" s="73"/>
      <c r="G118" s="73"/>
      <c r="H118" s="73"/>
      <c r="I118" s="73"/>
    </row>
    <row r="119" spans="1:13" ht="13">
      <c r="A119" s="73"/>
      <c r="B119" s="73"/>
      <c r="C119" s="73"/>
      <c r="D119" s="105"/>
      <c r="E119" s="73"/>
      <c r="F119" s="73"/>
      <c r="G119" s="73"/>
      <c r="H119" s="73"/>
      <c r="I119" s="73"/>
    </row>
    <row r="120" spans="1:13" ht="13">
      <c r="A120" s="73"/>
      <c r="B120" s="73"/>
      <c r="C120" s="73"/>
      <c r="D120" s="105"/>
      <c r="E120" s="73"/>
      <c r="F120" s="73"/>
      <c r="G120" s="73"/>
      <c r="H120" s="73"/>
      <c r="I120" s="73"/>
    </row>
    <row r="121" spans="1:13" ht="13">
      <c r="A121" s="73"/>
      <c r="B121" s="73"/>
      <c r="C121" s="73"/>
      <c r="D121" s="105"/>
      <c r="E121" s="73"/>
      <c r="F121" s="73"/>
      <c r="G121" s="73"/>
      <c r="H121" s="73"/>
      <c r="I121" s="73"/>
    </row>
    <row r="122" spans="1:13" ht="13">
      <c r="A122" s="73"/>
      <c r="B122" s="73"/>
      <c r="C122" s="73"/>
      <c r="D122" s="105"/>
      <c r="E122" s="73"/>
      <c r="F122" s="73"/>
      <c r="G122" s="73"/>
      <c r="H122" s="73"/>
      <c r="I122" s="73"/>
    </row>
    <row r="127" spans="1:13" ht="16">
      <c r="B127" s="595" t="s">
        <v>76</v>
      </c>
      <c r="C127" s="596"/>
      <c r="D127" s="596"/>
      <c r="E127" s="596"/>
      <c r="F127" s="596"/>
      <c r="G127" s="596"/>
      <c r="H127" s="596"/>
      <c r="I127" s="596"/>
      <c r="J127" s="596"/>
      <c r="K127" s="596"/>
      <c r="L127" s="596"/>
      <c r="M127" s="597"/>
    </row>
    <row r="128" spans="1:13">
      <c r="B128" s="1"/>
      <c r="C128" s="1"/>
      <c r="D128" s="2"/>
      <c r="E128" s="2"/>
      <c r="F128" s="2"/>
      <c r="G128" s="2"/>
      <c r="H128" s="2"/>
      <c r="I128" s="2"/>
      <c r="J128" s="2"/>
      <c r="K128" s="2"/>
      <c r="L128" s="2"/>
      <c r="M128" s="2"/>
    </row>
    <row r="129" spans="2:13" ht="13" thickBot="1">
      <c r="B129" s="96" t="s">
        <v>201</v>
      </c>
      <c r="C129" s="97"/>
      <c r="D129" s="98" t="s">
        <v>202</v>
      </c>
      <c r="E129" s="7">
        <v>1970</v>
      </c>
      <c r="F129" s="9">
        <v>1975</v>
      </c>
      <c r="G129" s="7">
        <v>1980</v>
      </c>
      <c r="H129" s="7">
        <v>1985</v>
      </c>
      <c r="I129" s="7">
        <v>1990</v>
      </c>
      <c r="J129" s="7">
        <v>1995</v>
      </c>
      <c r="K129" s="7">
        <v>2000</v>
      </c>
      <c r="L129" s="9">
        <v>2005</v>
      </c>
      <c r="M129" s="7">
        <v>2010</v>
      </c>
    </row>
    <row r="130" spans="2:13">
      <c r="B130" s="10" t="s">
        <v>238</v>
      </c>
      <c r="C130" s="223"/>
      <c r="D130" s="166"/>
      <c r="E130" s="392" t="s">
        <v>207</v>
      </c>
      <c r="F130" s="392" t="s">
        <v>207</v>
      </c>
      <c r="G130" s="392" t="s">
        <v>207</v>
      </c>
      <c r="H130" s="392" t="s">
        <v>207</v>
      </c>
      <c r="I130" s="392" t="s">
        <v>207</v>
      </c>
      <c r="J130" s="392" t="s">
        <v>207</v>
      </c>
      <c r="K130" s="392" t="s">
        <v>207</v>
      </c>
      <c r="L130" s="392" t="s">
        <v>207</v>
      </c>
      <c r="M130" s="392">
        <f>SUM(M131,M137)</f>
        <v>226023</v>
      </c>
    </row>
    <row r="131" spans="2:13">
      <c r="B131" s="439"/>
      <c r="C131" s="539" t="s">
        <v>4</v>
      </c>
      <c r="D131" s="168"/>
      <c r="E131" s="538"/>
      <c r="F131" s="538"/>
      <c r="G131" s="538"/>
      <c r="H131" s="538"/>
      <c r="I131" s="538"/>
      <c r="J131" s="538"/>
      <c r="K131" s="538"/>
      <c r="L131" s="538"/>
      <c r="M131" s="538">
        <f>SUM(M132:M135)</f>
        <v>141982</v>
      </c>
    </row>
    <row r="132" spans="2:13">
      <c r="B132" s="17"/>
      <c r="C132" s="540" t="s">
        <v>118</v>
      </c>
      <c r="D132" s="394"/>
      <c r="E132" s="171"/>
      <c r="F132" s="171"/>
      <c r="G132" s="171"/>
      <c r="H132" s="171"/>
      <c r="I132" s="171"/>
      <c r="J132" s="171"/>
      <c r="K132" s="171"/>
      <c r="L132" s="171"/>
      <c r="M132" s="171">
        <v>25157</v>
      </c>
    </row>
    <row r="133" spans="2:13">
      <c r="B133" s="17"/>
      <c r="C133" s="540" t="s">
        <v>120</v>
      </c>
      <c r="D133" s="394"/>
      <c r="E133" s="171"/>
      <c r="F133" s="171"/>
      <c r="G133" s="171"/>
      <c r="H133" s="171"/>
      <c r="I133" s="171"/>
      <c r="J133" s="171"/>
      <c r="K133" s="171"/>
      <c r="L133" s="171"/>
      <c r="M133" s="171">
        <v>61135</v>
      </c>
    </row>
    <row r="134" spans="2:13">
      <c r="B134" s="17"/>
      <c r="C134" s="540" t="s">
        <v>46</v>
      </c>
      <c r="D134" s="394"/>
      <c r="E134" s="171"/>
      <c r="F134" s="171"/>
      <c r="G134" s="171"/>
      <c r="H134" s="171"/>
      <c r="I134" s="171"/>
      <c r="J134" s="171"/>
      <c r="K134" s="171"/>
      <c r="L134" s="171"/>
      <c r="M134" s="171">
        <v>49741</v>
      </c>
    </row>
    <row r="135" spans="2:13">
      <c r="B135" s="17"/>
      <c r="C135" s="540" t="s">
        <v>45</v>
      </c>
      <c r="D135" s="394"/>
      <c r="E135" s="171"/>
      <c r="F135" s="171"/>
      <c r="G135" s="171"/>
      <c r="H135" s="171"/>
      <c r="I135" s="171"/>
      <c r="J135" s="171"/>
      <c r="K135" s="171"/>
      <c r="L135" s="171"/>
      <c r="M135" s="171">
        <v>5949</v>
      </c>
    </row>
    <row r="136" spans="2:13">
      <c r="B136" s="17"/>
      <c r="C136" s="540"/>
      <c r="D136" s="394"/>
      <c r="E136" s="541"/>
      <c r="F136" s="541"/>
      <c r="G136" s="541"/>
      <c r="H136" s="541"/>
      <c r="I136" s="541"/>
      <c r="J136" s="541"/>
      <c r="K136" s="541"/>
      <c r="L136" s="541"/>
      <c r="M136" s="542"/>
    </row>
    <row r="137" spans="2:13">
      <c r="B137" s="439"/>
      <c r="C137" s="539" t="s">
        <v>5</v>
      </c>
      <c r="D137" s="168"/>
      <c r="E137" s="392" t="s">
        <v>207</v>
      </c>
      <c r="F137" s="392" t="s">
        <v>207</v>
      </c>
      <c r="G137" s="392" t="s">
        <v>207</v>
      </c>
      <c r="H137" s="392" t="s">
        <v>207</v>
      </c>
      <c r="I137" s="392" t="s">
        <v>207</v>
      </c>
      <c r="J137" s="392" t="s">
        <v>207</v>
      </c>
      <c r="K137" s="392" t="s">
        <v>207</v>
      </c>
      <c r="L137" s="392" t="s">
        <v>207</v>
      </c>
      <c r="M137" s="538">
        <f>SUM(M138:M141)</f>
        <v>84041</v>
      </c>
    </row>
    <row r="138" spans="2:13">
      <c r="B138" s="17"/>
      <c r="C138" s="540" t="s">
        <v>118</v>
      </c>
      <c r="D138" s="394"/>
      <c r="E138" s="171"/>
      <c r="F138" s="171"/>
      <c r="G138" s="171"/>
      <c r="H138" s="171"/>
      <c r="I138" s="171"/>
      <c r="J138" s="171"/>
      <c r="K138" s="171"/>
      <c r="L138" s="171"/>
      <c r="M138" s="171">
        <v>9088</v>
      </c>
    </row>
    <row r="139" spans="2:13">
      <c r="B139" s="17"/>
      <c r="C139" s="540" t="s">
        <v>120</v>
      </c>
      <c r="D139" s="394"/>
      <c r="E139" s="171"/>
      <c r="F139" s="171"/>
      <c r="G139" s="171"/>
      <c r="H139" s="171"/>
      <c r="I139" s="171"/>
      <c r="J139" s="171"/>
      <c r="K139" s="171"/>
      <c r="L139" s="171"/>
      <c r="M139" s="171">
        <v>35642</v>
      </c>
    </row>
    <row r="140" spans="2:13">
      <c r="B140" s="17"/>
      <c r="C140" s="540" t="s">
        <v>46</v>
      </c>
      <c r="D140" s="394"/>
      <c r="E140" s="171"/>
      <c r="F140" s="171"/>
      <c r="G140" s="171"/>
      <c r="H140" s="171"/>
      <c r="I140" s="171"/>
      <c r="J140" s="171"/>
      <c r="K140" s="171"/>
      <c r="L140" s="171"/>
      <c r="M140" s="171">
        <v>37143</v>
      </c>
    </row>
    <row r="141" spans="2:13">
      <c r="B141" s="17"/>
      <c r="C141" s="540" t="s">
        <v>45</v>
      </c>
      <c r="D141" s="394"/>
      <c r="E141" s="171"/>
      <c r="F141" s="171"/>
      <c r="G141" s="171"/>
      <c r="H141" s="171"/>
      <c r="I141" s="171"/>
      <c r="J141" s="171"/>
      <c r="K141" s="171"/>
      <c r="L141" s="171"/>
      <c r="M141" s="171">
        <v>2168</v>
      </c>
    </row>
    <row r="142" spans="2:13">
      <c r="B142" s="17"/>
      <c r="C142" s="393"/>
      <c r="D142" s="394"/>
      <c r="E142" s="36"/>
      <c r="F142" s="37"/>
      <c r="G142" s="37"/>
      <c r="H142" s="37"/>
      <c r="I142" s="37"/>
      <c r="J142" s="37"/>
      <c r="K142" s="37"/>
      <c r="L142" s="37"/>
      <c r="M142" s="35"/>
    </row>
    <row r="143" spans="2:13">
      <c r="B143" s="38" t="s">
        <v>174</v>
      </c>
      <c r="C143" s="235"/>
      <c r="D143" s="177"/>
      <c r="E143" s="392" t="s">
        <v>207</v>
      </c>
      <c r="F143" s="392" t="s">
        <v>207</v>
      </c>
      <c r="G143" s="392" t="s">
        <v>207</v>
      </c>
      <c r="H143" s="392" t="s">
        <v>207</v>
      </c>
      <c r="I143" s="392" t="s">
        <v>207</v>
      </c>
      <c r="J143" s="392" t="s">
        <v>207</v>
      </c>
      <c r="K143" s="392" t="s">
        <v>207</v>
      </c>
      <c r="L143" s="392" t="s">
        <v>207</v>
      </c>
      <c r="M143" s="395">
        <f>SUM(M144:M147)</f>
        <v>140471</v>
      </c>
    </row>
    <row r="144" spans="2:13">
      <c r="B144" s="17"/>
      <c r="C144" s="393" t="s">
        <v>118</v>
      </c>
      <c r="D144" s="394"/>
      <c r="E144" s="171"/>
      <c r="F144" s="171"/>
      <c r="G144" s="171"/>
      <c r="H144" s="171"/>
      <c r="I144" s="171"/>
      <c r="J144" s="171"/>
      <c r="K144" s="171"/>
      <c r="L144" s="171"/>
      <c r="M144" s="171">
        <v>67667</v>
      </c>
    </row>
    <row r="145" spans="1:13">
      <c r="B145" s="17"/>
      <c r="C145" s="393" t="s">
        <v>120</v>
      </c>
      <c r="D145" s="394"/>
      <c r="E145" s="171"/>
      <c r="F145" s="171"/>
      <c r="G145" s="171"/>
      <c r="H145" s="171"/>
      <c r="I145" s="171"/>
      <c r="J145" s="171"/>
      <c r="K145" s="171"/>
      <c r="L145" s="171"/>
      <c r="M145" s="171">
        <v>41749</v>
      </c>
    </row>
    <row r="146" spans="1:13">
      <c r="B146" s="17"/>
      <c r="C146" s="543" t="s">
        <v>46</v>
      </c>
      <c r="D146" s="394"/>
      <c r="E146" s="171"/>
      <c r="F146" s="171"/>
      <c r="G146" s="171"/>
      <c r="H146" s="171"/>
      <c r="I146" s="171"/>
      <c r="J146" s="171"/>
      <c r="K146" s="171"/>
      <c r="L146" s="171"/>
      <c r="M146" s="171">
        <v>19152</v>
      </c>
    </row>
    <row r="147" spans="1:13">
      <c r="B147" s="17"/>
      <c r="C147" s="543" t="s">
        <v>45</v>
      </c>
      <c r="D147" s="394"/>
      <c r="E147" s="171"/>
      <c r="F147" s="171"/>
      <c r="G147" s="171"/>
      <c r="H147" s="171"/>
      <c r="I147" s="171"/>
      <c r="J147" s="171"/>
      <c r="K147" s="171"/>
      <c r="L147" s="171"/>
      <c r="M147" s="171">
        <v>11903</v>
      </c>
    </row>
    <row r="148" spans="1:13">
      <c r="B148" s="17"/>
      <c r="C148" s="393"/>
      <c r="D148" s="394"/>
      <c r="E148" s="396"/>
      <c r="F148" s="397"/>
      <c r="G148" s="397"/>
      <c r="H148" s="397"/>
      <c r="I148" s="397"/>
      <c r="J148" s="397"/>
      <c r="K148" s="397"/>
      <c r="L148" s="397"/>
      <c r="M148" s="398"/>
    </row>
    <row r="149" spans="1:13">
      <c r="B149" s="38" t="s">
        <v>175</v>
      </c>
      <c r="C149" s="235"/>
      <c r="D149" s="177"/>
      <c r="E149" s="392" t="s">
        <v>207</v>
      </c>
      <c r="F149" s="392" t="s">
        <v>207</v>
      </c>
      <c r="G149" s="392" t="s">
        <v>207</v>
      </c>
      <c r="H149" s="392" t="s">
        <v>207</v>
      </c>
      <c r="I149" s="392" t="s">
        <v>207</v>
      </c>
      <c r="J149" s="392" t="s">
        <v>207</v>
      </c>
      <c r="K149" s="392" t="s">
        <v>207</v>
      </c>
      <c r="L149" s="392" t="s">
        <v>207</v>
      </c>
      <c r="M149" s="395">
        <f>SUM(M143,M130)</f>
        <v>366494</v>
      </c>
    </row>
    <row r="150" spans="1:13" ht="13">
      <c r="A150" s="73"/>
      <c r="B150" s="17"/>
      <c r="C150" s="393" t="s">
        <v>118</v>
      </c>
      <c r="D150" s="168"/>
      <c r="E150" s="387"/>
      <c r="F150" s="387"/>
      <c r="G150" s="387"/>
      <c r="H150" s="387"/>
      <c r="I150" s="387"/>
      <c r="J150" s="387"/>
      <c r="K150" s="387"/>
      <c r="L150" s="387"/>
      <c r="M150" s="387">
        <f>SUM(M132,M138,M144)</f>
        <v>101912</v>
      </c>
    </row>
    <row r="151" spans="1:13" ht="13">
      <c r="A151" s="73"/>
      <c r="B151" s="17"/>
      <c r="C151" s="393" t="s">
        <v>120</v>
      </c>
      <c r="D151" s="168"/>
      <c r="E151" s="387"/>
      <c r="F151" s="387"/>
      <c r="G151" s="387"/>
      <c r="H151" s="387"/>
      <c r="I151" s="387"/>
      <c r="J151" s="387"/>
      <c r="K151" s="387"/>
      <c r="L151" s="387"/>
      <c r="M151" s="387">
        <f>SUM(M133,M139,M145)</f>
        <v>138526</v>
      </c>
    </row>
    <row r="152" spans="1:13" ht="13">
      <c r="A152" s="73"/>
      <c r="B152" s="17"/>
      <c r="C152" s="543" t="s">
        <v>46</v>
      </c>
      <c r="D152" s="168"/>
      <c r="E152" s="387"/>
      <c r="F152" s="387"/>
      <c r="G152" s="387"/>
      <c r="H152" s="387"/>
      <c r="I152" s="387"/>
      <c r="J152" s="387"/>
      <c r="K152" s="387"/>
      <c r="L152" s="387"/>
      <c r="M152" s="387">
        <f>SUM(M134,M140,M146)</f>
        <v>106036</v>
      </c>
    </row>
    <row r="153" spans="1:13" ht="13">
      <c r="A153" s="73"/>
      <c r="B153" s="17"/>
      <c r="C153" s="543" t="s">
        <v>45</v>
      </c>
      <c r="D153" s="168"/>
      <c r="E153" s="388"/>
      <c r="F153" s="388"/>
      <c r="G153" s="388"/>
      <c r="H153" s="388"/>
      <c r="I153" s="388"/>
      <c r="J153" s="388"/>
      <c r="K153" s="388"/>
      <c r="L153" s="388"/>
      <c r="M153" s="388">
        <f>SUM(M135,M141,M147)</f>
        <v>20020</v>
      </c>
    </row>
    <row r="154" spans="1:13" ht="13">
      <c r="A154" s="73"/>
      <c r="B154" s="56"/>
      <c r="C154" s="239"/>
      <c r="D154" s="191"/>
      <c r="E154" s="273"/>
      <c r="F154" s="273"/>
      <c r="G154" s="273"/>
      <c r="H154" s="273"/>
      <c r="I154" s="273"/>
      <c r="J154" s="273"/>
      <c r="K154" s="273"/>
      <c r="L154" s="273"/>
      <c r="M154" s="275"/>
    </row>
    <row r="155" spans="1:13" ht="13">
      <c r="A155" s="73"/>
      <c r="B155" s="74"/>
      <c r="C155" s="73"/>
      <c r="D155" s="105"/>
      <c r="E155" s="73"/>
      <c r="F155" s="73"/>
      <c r="G155" s="73"/>
      <c r="H155" s="73"/>
      <c r="I155" s="73"/>
    </row>
    <row r="156" spans="1:13">
      <c r="B156" s="62" t="s">
        <v>205</v>
      </c>
      <c r="C156" s="194"/>
      <c r="D156" s="195"/>
      <c r="E156" s="7">
        <v>1970</v>
      </c>
      <c r="F156" s="9">
        <v>1975</v>
      </c>
      <c r="G156" s="7">
        <v>1980</v>
      </c>
      <c r="H156" s="7">
        <v>1985</v>
      </c>
      <c r="I156" s="7">
        <v>1990</v>
      </c>
      <c r="J156" s="7">
        <v>1995</v>
      </c>
      <c r="K156" s="7">
        <v>2000</v>
      </c>
      <c r="L156" s="9">
        <v>2005</v>
      </c>
      <c r="M156" s="7">
        <v>2010</v>
      </c>
    </row>
    <row r="157" spans="1:13" ht="32.25" customHeight="1">
      <c r="B157" s="242">
        <v>1</v>
      </c>
      <c r="C157" s="196" t="s">
        <v>193</v>
      </c>
      <c r="D157" s="390"/>
      <c r="E157" s="245" t="s">
        <v>207</v>
      </c>
      <c r="F157" s="245" t="s">
        <v>207</v>
      </c>
      <c r="G157" s="245" t="s">
        <v>207</v>
      </c>
      <c r="H157" s="245" t="s">
        <v>207</v>
      </c>
      <c r="I157" s="245" t="s">
        <v>207</v>
      </c>
      <c r="J157" s="245" t="s">
        <v>207</v>
      </c>
      <c r="K157" s="245" t="s">
        <v>207</v>
      </c>
      <c r="L157" s="245" t="s">
        <v>207</v>
      </c>
      <c r="M157" s="245">
        <f>+IF(M149=0,"-",(M150+M151+M152)/M149)</f>
        <v>0.94537427625008863</v>
      </c>
    </row>
    <row r="158" spans="1:13" ht="39" customHeight="1">
      <c r="B158" s="246">
        <v>2</v>
      </c>
      <c r="C158" s="247" t="s">
        <v>194</v>
      </c>
      <c r="D158" s="248"/>
      <c r="E158" s="245" t="s">
        <v>207</v>
      </c>
      <c r="F158" s="245" t="s">
        <v>207</v>
      </c>
      <c r="G158" s="245" t="s">
        <v>207</v>
      </c>
      <c r="H158" s="245" t="s">
        <v>207</v>
      </c>
      <c r="I158" s="245" t="s">
        <v>207</v>
      </c>
      <c r="J158" s="245" t="s">
        <v>207</v>
      </c>
      <c r="K158" s="245" t="s">
        <v>207</v>
      </c>
      <c r="L158" s="245" t="s">
        <v>207</v>
      </c>
      <c r="M158" s="245">
        <f>+IF(M130=0,"-",(M132+M133+M134+M138+M139+M140)/M130)</f>
        <v>0.96408772558544931</v>
      </c>
    </row>
    <row r="159" spans="1:13" ht="39" customHeight="1">
      <c r="B159" s="536"/>
      <c r="C159" s="20" t="s">
        <v>203</v>
      </c>
      <c r="D159" s="537"/>
      <c r="E159" s="245" t="s">
        <v>207</v>
      </c>
      <c r="F159" s="245" t="s">
        <v>207</v>
      </c>
      <c r="G159" s="245" t="s">
        <v>207</v>
      </c>
      <c r="H159" s="245" t="s">
        <v>207</v>
      </c>
      <c r="I159" s="245" t="s">
        <v>207</v>
      </c>
      <c r="J159" s="245" t="s">
        <v>207</v>
      </c>
      <c r="K159" s="245" t="s">
        <v>207</v>
      </c>
      <c r="L159" s="245" t="s">
        <v>207</v>
      </c>
      <c r="M159" s="245">
        <f>+IF(M130=0,"-",(M132+M133+M134)/M130)</f>
        <v>0.60185467850616969</v>
      </c>
    </row>
    <row r="160" spans="1:13" ht="39" customHeight="1">
      <c r="B160" s="536"/>
      <c r="C160" s="20" t="s">
        <v>204</v>
      </c>
      <c r="D160" s="537"/>
      <c r="E160" s="245" t="s">
        <v>207</v>
      </c>
      <c r="F160" s="245" t="s">
        <v>207</v>
      </c>
      <c r="G160" s="245" t="s">
        <v>207</v>
      </c>
      <c r="H160" s="245" t="s">
        <v>207</v>
      </c>
      <c r="I160" s="245" t="s">
        <v>207</v>
      </c>
      <c r="J160" s="245" t="s">
        <v>207</v>
      </c>
      <c r="K160" s="245" t="s">
        <v>207</v>
      </c>
      <c r="L160" s="245" t="s">
        <v>207</v>
      </c>
      <c r="M160" s="245">
        <f>+IF(M130=0,"-",(M138+M139+M140)/M130)</f>
        <v>0.36223304707927956</v>
      </c>
    </row>
    <row r="161" spans="1:14" ht="36" customHeight="1">
      <c r="B161" s="251">
        <v>3</v>
      </c>
      <c r="C161" s="247" t="s">
        <v>195</v>
      </c>
      <c r="D161" s="253"/>
      <c r="E161" s="245" t="s">
        <v>207</v>
      </c>
      <c r="F161" s="245" t="s">
        <v>207</v>
      </c>
      <c r="G161" s="245" t="s">
        <v>207</v>
      </c>
      <c r="H161" s="245" t="s">
        <v>207</v>
      </c>
      <c r="I161" s="245" t="s">
        <v>207</v>
      </c>
      <c r="J161" s="245" t="s">
        <v>207</v>
      </c>
      <c r="K161" s="245" t="s">
        <v>207</v>
      </c>
      <c r="L161" s="245" t="s">
        <v>207</v>
      </c>
      <c r="M161" s="245">
        <f>+IF(M143=0,"-",(M144+M145+M146)/M143)</f>
        <v>0.91526364872464783</v>
      </c>
    </row>
    <row r="162" spans="1:14" ht="13">
      <c r="A162" s="73"/>
      <c r="B162" s="74"/>
      <c r="C162" s="1"/>
      <c r="D162" s="2"/>
      <c r="E162" s="1"/>
      <c r="F162" s="2"/>
      <c r="G162" s="2"/>
      <c r="H162" s="2"/>
      <c r="I162" s="2"/>
      <c r="J162" s="2"/>
      <c r="K162" s="2"/>
      <c r="L162" s="2"/>
      <c r="M162" s="2"/>
      <c r="N162" s="2"/>
    </row>
    <row r="163" spans="1:14" ht="11.25" customHeight="1">
      <c r="B163" s="76" t="s">
        <v>210</v>
      </c>
      <c r="C163" s="77"/>
      <c r="D163" s="78"/>
      <c r="E163" s="78"/>
      <c r="F163" s="78"/>
      <c r="G163" s="78"/>
      <c r="H163" s="78"/>
      <c r="I163" s="78"/>
      <c r="J163" s="78"/>
      <c r="K163" s="78"/>
      <c r="L163" s="78"/>
      <c r="M163" s="79"/>
    </row>
    <row r="164" spans="1:14" ht="11.25" customHeight="1">
      <c r="B164" s="80" t="s">
        <v>211</v>
      </c>
      <c r="C164" s="81" t="s">
        <v>212</v>
      </c>
      <c r="D164" s="82"/>
      <c r="E164" s="82"/>
      <c r="F164" s="82"/>
      <c r="G164" s="82"/>
      <c r="H164" s="82"/>
      <c r="I164" s="82"/>
      <c r="J164" s="82"/>
      <c r="K164" s="82"/>
      <c r="L164" s="82"/>
      <c r="M164" s="83"/>
    </row>
    <row r="165" spans="1:14" ht="13.5" customHeight="1">
      <c r="B165" s="399"/>
      <c r="C165" s="658"/>
      <c r="D165" s="583"/>
      <c r="E165" s="583"/>
      <c r="F165" s="583"/>
      <c r="G165" s="583"/>
      <c r="H165" s="583"/>
      <c r="I165" s="583"/>
      <c r="J165" s="583"/>
      <c r="K165" s="583"/>
      <c r="L165" s="583"/>
      <c r="M165" s="584"/>
    </row>
    <row r="166" spans="1:14" ht="13.5" customHeight="1">
      <c r="B166" s="160"/>
      <c r="C166" s="616"/>
      <c r="D166" s="617"/>
      <c r="E166" s="617"/>
      <c r="F166" s="617"/>
      <c r="G166" s="617"/>
      <c r="H166" s="617"/>
      <c r="I166" s="617"/>
      <c r="J166" s="617"/>
      <c r="K166" s="617"/>
      <c r="L166" s="617"/>
      <c r="M166" s="618"/>
    </row>
    <row r="167" spans="1:14" ht="13.5" customHeight="1">
      <c r="B167" s="160"/>
      <c r="C167" s="616"/>
      <c r="D167" s="617"/>
      <c r="E167" s="617"/>
      <c r="F167" s="617"/>
      <c r="G167" s="617"/>
      <c r="H167" s="617"/>
      <c r="I167" s="617"/>
      <c r="J167" s="617"/>
      <c r="K167" s="617"/>
      <c r="L167" s="617"/>
      <c r="M167" s="618"/>
    </row>
    <row r="168" spans="1:14" ht="13.5" customHeight="1">
      <c r="B168" s="160"/>
      <c r="C168" s="616"/>
      <c r="D168" s="617"/>
      <c r="E168" s="617"/>
      <c r="F168" s="617"/>
      <c r="G168" s="617"/>
      <c r="H168" s="617"/>
      <c r="I168" s="617"/>
      <c r="J168" s="617"/>
      <c r="K168" s="617"/>
      <c r="L168" s="617"/>
      <c r="M168" s="618"/>
    </row>
    <row r="169" spans="1:14" ht="13.5" customHeight="1">
      <c r="B169" s="160"/>
      <c r="C169" s="616"/>
      <c r="D169" s="617"/>
      <c r="E169" s="617"/>
      <c r="F169" s="617"/>
      <c r="G169" s="617"/>
      <c r="H169" s="617"/>
      <c r="I169" s="617"/>
      <c r="J169" s="617"/>
      <c r="K169" s="617"/>
      <c r="L169" s="617"/>
      <c r="M169" s="618"/>
    </row>
    <row r="170" spans="1:14" ht="13.5" customHeight="1">
      <c r="B170" s="88"/>
      <c r="C170" s="619"/>
      <c r="D170" s="620"/>
      <c r="E170" s="620"/>
      <c r="F170" s="620"/>
      <c r="G170" s="620"/>
      <c r="H170" s="620"/>
      <c r="I170" s="620"/>
      <c r="J170" s="620"/>
      <c r="K170" s="620"/>
      <c r="L170" s="620"/>
      <c r="M170" s="621"/>
    </row>
    <row r="171" spans="1:14" ht="13">
      <c r="A171" s="73"/>
      <c r="B171" s="73"/>
      <c r="C171" s="73"/>
      <c r="D171" s="105"/>
      <c r="E171" s="73"/>
      <c r="F171" s="73"/>
      <c r="G171" s="73"/>
      <c r="H171" s="73"/>
      <c r="I171" s="73"/>
    </row>
    <row r="172" spans="1:14" ht="13">
      <c r="A172" s="73"/>
      <c r="B172" s="73"/>
      <c r="C172" s="73"/>
      <c r="D172" s="105"/>
      <c r="E172" s="73"/>
      <c r="F172" s="73"/>
      <c r="G172" s="73"/>
      <c r="H172" s="73"/>
      <c r="I172" s="73"/>
    </row>
    <row r="173" spans="1:14" ht="13">
      <c r="A173" s="73"/>
      <c r="B173" s="73"/>
      <c r="C173" s="73"/>
      <c r="D173" s="105"/>
      <c r="E173" s="73"/>
      <c r="F173" s="73"/>
      <c r="G173" s="73"/>
      <c r="H173" s="73"/>
      <c r="I173" s="73"/>
    </row>
    <row r="174" spans="1:14" ht="13">
      <c r="A174" s="73"/>
      <c r="B174" s="73"/>
      <c r="C174" s="73"/>
      <c r="D174" s="105"/>
      <c r="E174" s="73"/>
      <c r="F174" s="73"/>
      <c r="G174" s="73"/>
      <c r="H174" s="73"/>
      <c r="I174" s="73"/>
    </row>
    <row r="175" spans="1:14" ht="13">
      <c r="A175" s="73"/>
      <c r="B175" s="73"/>
      <c r="C175" s="73"/>
      <c r="D175" s="105"/>
      <c r="E175" s="73"/>
      <c r="F175" s="73"/>
      <c r="G175" s="73"/>
      <c r="H175" s="73"/>
      <c r="I175" s="73"/>
    </row>
    <row r="176" spans="1:14" ht="13">
      <c r="A176" s="73"/>
      <c r="B176" s="73"/>
      <c r="C176" s="73"/>
      <c r="D176" s="105"/>
      <c r="E176" s="73"/>
      <c r="F176" s="73"/>
      <c r="G176" s="73"/>
      <c r="H176" s="73"/>
      <c r="I176" s="73"/>
    </row>
    <row r="177" spans="1:9" ht="13">
      <c r="A177" s="73"/>
      <c r="B177" s="73"/>
      <c r="C177" s="73"/>
      <c r="D177" s="105"/>
      <c r="E177" s="73"/>
      <c r="F177" s="73"/>
      <c r="G177" s="73"/>
      <c r="H177" s="73"/>
      <c r="I177" s="73"/>
    </row>
    <row r="178" spans="1:9" ht="13">
      <c r="A178" s="73"/>
      <c r="B178" s="73"/>
      <c r="C178" s="73"/>
      <c r="D178" s="105"/>
      <c r="E178" s="73"/>
      <c r="F178" s="73"/>
      <c r="G178" s="73"/>
      <c r="H178" s="73"/>
      <c r="I178" s="73"/>
    </row>
    <row r="179" spans="1:9" ht="13">
      <c r="A179" s="73"/>
      <c r="B179" s="73"/>
      <c r="C179" s="73"/>
      <c r="D179" s="105"/>
      <c r="E179" s="73"/>
      <c r="F179" s="73"/>
      <c r="G179" s="73"/>
      <c r="H179" s="73"/>
      <c r="I179" s="73"/>
    </row>
    <row r="180" spans="1:9" ht="13">
      <c r="A180" s="73"/>
      <c r="B180" s="73"/>
      <c r="C180" s="73"/>
      <c r="D180" s="105"/>
      <c r="E180" s="73"/>
      <c r="F180" s="73"/>
      <c r="G180" s="73"/>
      <c r="H180" s="73"/>
      <c r="I180" s="73"/>
    </row>
    <row r="181" spans="1:9" ht="13">
      <c r="A181" s="73"/>
      <c r="B181" s="73"/>
      <c r="C181" s="73"/>
      <c r="D181" s="105"/>
      <c r="E181" s="73"/>
      <c r="F181" s="73"/>
      <c r="G181" s="73"/>
      <c r="H181" s="73"/>
      <c r="I181" s="73"/>
    </row>
    <row r="182" spans="1:9" ht="13">
      <c r="A182" s="73"/>
      <c r="B182" s="73"/>
      <c r="C182" s="73"/>
      <c r="D182" s="105"/>
      <c r="E182" s="73"/>
      <c r="F182" s="73"/>
      <c r="G182" s="73"/>
      <c r="H182" s="73"/>
      <c r="I182" s="73"/>
    </row>
    <row r="183" spans="1:9" ht="13">
      <c r="A183" s="73"/>
      <c r="B183" s="73"/>
      <c r="C183" s="73"/>
      <c r="D183" s="105"/>
      <c r="E183" s="73"/>
      <c r="F183" s="73"/>
      <c r="G183" s="73"/>
      <c r="H183" s="73"/>
      <c r="I183" s="73"/>
    </row>
    <row r="184" spans="1:9" ht="13">
      <c r="A184" s="73"/>
      <c r="B184" s="73"/>
      <c r="C184" s="73"/>
      <c r="D184" s="105"/>
      <c r="E184" s="73"/>
      <c r="F184" s="73"/>
      <c r="G184" s="73"/>
      <c r="H184" s="73"/>
      <c r="I184" s="73"/>
    </row>
  </sheetData>
  <mergeCells count="21">
    <mergeCell ref="C49:M49"/>
    <mergeCell ref="C103:M103"/>
    <mergeCell ref="C104:M104"/>
    <mergeCell ref="C105:M105"/>
    <mergeCell ref="B69:N69"/>
    <mergeCell ref="B127:M127"/>
    <mergeCell ref="C169:M169"/>
    <mergeCell ref="C170:M170"/>
    <mergeCell ref="B3:N3"/>
    <mergeCell ref="C165:M165"/>
    <mergeCell ref="C166:M166"/>
    <mergeCell ref="C167:M167"/>
    <mergeCell ref="C168:M168"/>
    <mergeCell ref="C45:M45"/>
    <mergeCell ref="C46:M46"/>
    <mergeCell ref="C47:M47"/>
    <mergeCell ref="C107:M107"/>
    <mergeCell ref="C44:M44"/>
    <mergeCell ref="C106:M106"/>
    <mergeCell ref="C108:M108"/>
    <mergeCell ref="C48:M48"/>
  </mergeCells>
  <phoneticPr fontId="19" type="noConversion"/>
  <pageMargins left="0.75" right="0.75" top="1" bottom="1" header="0" footer="0"/>
  <headerFooter alignWithMargins="0"/>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2:S87"/>
  <sheetViews>
    <sheetView topLeftCell="B1" workbookViewId="0">
      <selection activeCell="B1" sqref="B1"/>
    </sheetView>
  </sheetViews>
  <sheetFormatPr baseColWidth="10" defaultColWidth="11.5" defaultRowHeight="12"/>
  <cols>
    <col min="1" max="1" width="1.6640625" customWidth="1"/>
    <col min="2" max="2" width="6.5" customWidth="1"/>
    <col min="3" max="3" width="21.83203125" customWidth="1"/>
    <col min="4" max="4" width="6.83203125" style="380" bestFit="1" customWidth="1"/>
    <col min="5" max="5" width="11.33203125" style="444" customWidth="1"/>
    <col min="6" max="6" width="12.33203125" style="444" customWidth="1"/>
    <col min="7" max="9" width="12.5" style="444" customWidth="1"/>
    <col min="10" max="10" width="14" style="444" bestFit="1" customWidth="1"/>
    <col min="11" max="11" width="11.5" style="444" customWidth="1"/>
    <col min="12" max="12" width="12.83203125" style="444" bestFit="1" customWidth="1"/>
    <col min="13" max="15" width="14" style="444" bestFit="1" customWidth="1"/>
    <col min="16" max="16" width="14" bestFit="1" customWidth="1"/>
    <col min="17" max="17" width="15" bestFit="1" customWidth="1"/>
    <col min="18" max="18" width="14" bestFit="1" customWidth="1"/>
    <col min="19" max="19" width="12.5" bestFit="1" customWidth="1"/>
  </cols>
  <sheetData>
    <row r="2" spans="2:18" ht="16">
      <c r="B2" s="588" t="s">
        <v>78</v>
      </c>
      <c r="C2" s="589"/>
      <c r="D2" s="589"/>
      <c r="E2" s="589"/>
      <c r="F2" s="589"/>
      <c r="G2" s="589"/>
      <c r="H2" s="589"/>
      <c r="I2" s="589"/>
      <c r="J2" s="589"/>
      <c r="K2" s="589"/>
      <c r="L2" s="589"/>
      <c r="M2" s="589"/>
      <c r="N2" s="589"/>
      <c r="O2" s="589"/>
    </row>
    <row r="3" spans="2:18">
      <c r="B3" s="1"/>
      <c r="C3" s="1"/>
      <c r="D3" s="2"/>
      <c r="E3" s="443"/>
      <c r="F3" s="443"/>
      <c r="G3" s="443"/>
      <c r="H3" s="443"/>
      <c r="I3" s="443"/>
      <c r="J3" s="443"/>
    </row>
    <row r="4" spans="2:18">
      <c r="B4" s="1"/>
      <c r="C4" s="1"/>
      <c r="D4" s="2"/>
      <c r="E4" s="443"/>
      <c r="F4" s="443"/>
      <c r="G4" s="443"/>
      <c r="H4" s="443"/>
      <c r="I4" s="443"/>
      <c r="J4" s="443"/>
    </row>
    <row r="5" spans="2:18">
      <c r="B5" s="1"/>
      <c r="C5" s="1"/>
      <c r="D5" s="2"/>
      <c r="E5" s="443"/>
      <c r="F5" s="443"/>
      <c r="G5" s="443"/>
      <c r="H5" s="443"/>
      <c r="I5" s="443"/>
      <c r="J5" s="443"/>
    </row>
    <row r="6" spans="2:18" ht="16">
      <c r="B6" s="588" t="s">
        <v>31</v>
      </c>
      <c r="C6" s="589"/>
      <c r="D6" s="589"/>
      <c r="E6" s="589"/>
      <c r="F6" s="589"/>
      <c r="G6" s="589"/>
      <c r="H6" s="589"/>
      <c r="I6" s="589"/>
      <c r="J6" s="589"/>
      <c r="K6" s="589"/>
      <c r="L6" s="589"/>
      <c r="M6" s="589"/>
      <c r="N6" s="589"/>
      <c r="O6" s="589"/>
    </row>
    <row r="7" spans="2:18">
      <c r="B7" s="1"/>
      <c r="C7" s="1"/>
      <c r="D7" s="2"/>
      <c r="E7" s="443"/>
      <c r="F7" s="443"/>
      <c r="G7" s="443"/>
      <c r="H7" s="443"/>
      <c r="I7" s="443"/>
      <c r="J7" s="443"/>
    </row>
    <row r="8" spans="2:18" ht="13.5" customHeight="1" thickBot="1">
      <c r="B8" s="96" t="s">
        <v>201</v>
      </c>
      <c r="C8" s="97"/>
      <c r="D8" s="409" t="s">
        <v>202</v>
      </c>
      <c r="E8" s="445" t="s">
        <v>24</v>
      </c>
      <c r="F8" s="445" t="s">
        <v>25</v>
      </c>
      <c r="G8" s="445" t="s">
        <v>26</v>
      </c>
      <c r="H8" s="445" t="s">
        <v>27</v>
      </c>
      <c r="I8" s="445" t="s">
        <v>22</v>
      </c>
      <c r="J8" s="446" t="s">
        <v>23</v>
      </c>
      <c r="K8" s="445" t="s">
        <v>219</v>
      </c>
      <c r="L8" s="445" t="s">
        <v>218</v>
      </c>
      <c r="M8" s="446" t="s">
        <v>217</v>
      </c>
      <c r="N8" s="445" t="s">
        <v>216</v>
      </c>
      <c r="O8" s="445" t="s">
        <v>215</v>
      </c>
      <c r="P8" s="445" t="s">
        <v>214</v>
      </c>
      <c r="Q8" s="445" t="s">
        <v>213</v>
      </c>
      <c r="R8" s="445" t="s">
        <v>35</v>
      </c>
    </row>
    <row r="9" spans="2:18" ht="13.5" customHeight="1">
      <c r="B9" s="410"/>
      <c r="C9" s="411"/>
      <c r="D9" s="412"/>
      <c r="E9" s="447"/>
      <c r="F9" s="447"/>
      <c r="G9" s="447"/>
      <c r="H9" s="671" t="s">
        <v>197</v>
      </c>
      <c r="I9" s="447"/>
      <c r="J9" s="448"/>
      <c r="K9" s="497"/>
      <c r="L9" s="497"/>
      <c r="M9" s="497"/>
      <c r="N9" s="497"/>
      <c r="O9" s="497"/>
      <c r="P9" s="497"/>
      <c r="Q9" s="497"/>
      <c r="R9" s="497"/>
    </row>
    <row r="10" spans="2:18">
      <c r="B10" s="410"/>
      <c r="C10" s="411"/>
      <c r="D10" s="413"/>
      <c r="E10" s="447"/>
      <c r="F10" s="447"/>
      <c r="G10" s="447"/>
      <c r="H10" s="672"/>
      <c r="I10" s="447"/>
      <c r="J10" s="448"/>
      <c r="K10" s="497"/>
      <c r="L10" s="497"/>
      <c r="M10" s="497"/>
      <c r="N10" s="497"/>
      <c r="O10" s="497"/>
      <c r="P10" s="497"/>
      <c r="Q10" s="497"/>
      <c r="R10" s="497"/>
    </row>
    <row r="11" spans="2:18" s="103" customFormat="1" ht="15" customHeight="1">
      <c r="B11" s="10" t="s">
        <v>238</v>
      </c>
      <c r="C11" s="414"/>
      <c r="D11" s="415" t="s">
        <v>239</v>
      </c>
      <c r="E11" s="449"/>
      <c r="F11" s="449"/>
      <c r="G11" s="449"/>
      <c r="H11" s="449"/>
      <c r="I11" s="449"/>
      <c r="J11" s="450"/>
      <c r="K11" s="450"/>
      <c r="L11" s="450"/>
      <c r="M11" s="450"/>
      <c r="N11" s="450"/>
      <c r="O11" s="450"/>
      <c r="P11" s="450"/>
      <c r="Q11" s="450"/>
      <c r="R11" s="450"/>
    </row>
    <row r="12" spans="2:18">
      <c r="B12" s="416" t="s">
        <v>127</v>
      </c>
      <c r="C12" s="417"/>
      <c r="D12" s="394"/>
      <c r="E12" s="451"/>
      <c r="F12" s="451"/>
      <c r="G12" s="451"/>
      <c r="H12" s="451"/>
      <c r="I12" s="451"/>
      <c r="J12" s="451"/>
      <c r="K12" s="451"/>
      <c r="L12" s="451"/>
      <c r="M12" s="451"/>
      <c r="N12" s="451"/>
      <c r="O12" s="451"/>
      <c r="P12" s="451"/>
      <c r="Q12" s="451"/>
      <c r="R12" s="451"/>
    </row>
    <row r="13" spans="2:18">
      <c r="B13" s="416" t="s">
        <v>129</v>
      </c>
      <c r="C13" s="417"/>
      <c r="D13" s="394"/>
      <c r="E13" s="477"/>
      <c r="F13" s="477"/>
      <c r="G13" s="477"/>
      <c r="H13" s="477"/>
      <c r="I13" s="452"/>
      <c r="J13" s="452"/>
      <c r="K13" s="452"/>
      <c r="L13" s="452"/>
      <c r="M13" s="452"/>
      <c r="N13" s="452"/>
      <c r="O13" s="452"/>
      <c r="P13" s="452"/>
      <c r="Q13" s="452"/>
      <c r="R13" s="452"/>
    </row>
    <row r="14" spans="2:18">
      <c r="B14" s="17" t="s">
        <v>131</v>
      </c>
      <c r="C14" s="393"/>
      <c r="D14" s="394"/>
      <c r="E14" s="453"/>
      <c r="F14" s="453"/>
      <c r="G14" s="453"/>
      <c r="H14" s="453"/>
      <c r="I14" s="454"/>
      <c r="J14" s="454"/>
      <c r="K14" s="454"/>
      <c r="L14" s="454"/>
      <c r="M14" s="454"/>
      <c r="N14" s="454"/>
      <c r="O14" s="454"/>
      <c r="P14" s="454"/>
      <c r="Q14" s="454"/>
      <c r="R14" s="454"/>
    </row>
    <row r="15" spans="2:18">
      <c r="B15" s="17" t="s">
        <v>133</v>
      </c>
      <c r="C15" s="393"/>
      <c r="D15" s="442">
        <v>5</v>
      </c>
      <c r="E15" s="455"/>
      <c r="F15" s="456"/>
      <c r="G15" s="456"/>
      <c r="H15" s="456"/>
      <c r="I15" s="457"/>
      <c r="J15" s="457"/>
      <c r="K15" s="457"/>
      <c r="L15" s="457"/>
      <c r="M15" s="457"/>
      <c r="N15" s="457"/>
      <c r="O15" s="457"/>
      <c r="P15" s="458"/>
      <c r="Q15" s="458"/>
      <c r="R15" s="458"/>
    </row>
    <row r="16" spans="2:18">
      <c r="B16" s="17" t="s">
        <v>135</v>
      </c>
      <c r="C16" s="393"/>
      <c r="D16" s="442">
        <v>6</v>
      </c>
      <c r="E16" s="458"/>
      <c r="F16" s="458"/>
      <c r="G16" s="458"/>
      <c r="H16" s="458"/>
      <c r="I16" s="457"/>
      <c r="J16" s="457"/>
      <c r="K16" s="457"/>
      <c r="L16" s="457"/>
      <c r="M16" s="457"/>
      <c r="N16" s="457"/>
      <c r="O16" s="457"/>
      <c r="P16" s="457"/>
      <c r="Q16" s="457"/>
      <c r="R16" s="457"/>
    </row>
    <row r="17" spans="2:18">
      <c r="B17" s="17" t="s">
        <v>137</v>
      </c>
      <c r="C17" s="393"/>
      <c r="D17" s="394">
        <v>7</v>
      </c>
      <c r="E17" s="458"/>
      <c r="F17" s="458"/>
      <c r="G17" s="458"/>
      <c r="H17" s="458"/>
      <c r="I17" s="457"/>
      <c r="J17" s="457"/>
      <c r="K17" s="457"/>
      <c r="L17" s="457"/>
      <c r="M17" s="457"/>
      <c r="N17" s="457"/>
      <c r="O17" s="457"/>
      <c r="P17" s="457"/>
      <c r="Q17" s="457"/>
      <c r="R17" s="457"/>
    </row>
    <row r="18" spans="2:18">
      <c r="B18" s="17"/>
      <c r="C18" s="393"/>
      <c r="D18" s="394"/>
      <c r="E18" s="459"/>
      <c r="F18" s="459"/>
      <c r="G18" s="459"/>
      <c r="H18" s="459"/>
      <c r="I18" s="460"/>
      <c r="J18" s="460"/>
      <c r="K18" s="460"/>
      <c r="L18" s="460"/>
      <c r="M18" s="460"/>
      <c r="N18" s="460"/>
      <c r="O18" s="460"/>
      <c r="P18" s="460"/>
      <c r="Q18" s="460"/>
      <c r="R18" s="460"/>
    </row>
    <row r="19" spans="2:18">
      <c r="B19" s="439" t="s">
        <v>20</v>
      </c>
      <c r="C19" s="440"/>
      <c r="D19" s="441"/>
      <c r="E19" s="498"/>
      <c r="F19" s="468"/>
      <c r="G19" s="468"/>
      <c r="H19" s="468"/>
      <c r="I19" s="468"/>
      <c r="J19" s="468"/>
      <c r="K19" s="468"/>
      <c r="L19" s="468"/>
      <c r="M19" s="468"/>
      <c r="N19" s="468"/>
      <c r="O19" s="468"/>
      <c r="P19" s="468"/>
      <c r="Q19" s="468"/>
      <c r="R19" s="468"/>
    </row>
    <row r="20" spans="2:18">
      <c r="B20" s="416" t="s">
        <v>127</v>
      </c>
      <c r="C20" s="440"/>
      <c r="D20" s="441"/>
      <c r="E20" s="499"/>
      <c r="F20" s="500"/>
      <c r="G20" s="500"/>
      <c r="H20" s="500"/>
      <c r="I20" s="500"/>
      <c r="J20" s="500"/>
      <c r="K20" s="501"/>
      <c r="L20" s="501"/>
      <c r="M20" s="501"/>
      <c r="N20" s="501"/>
      <c r="O20" s="501"/>
      <c r="P20" s="451"/>
      <c r="Q20" s="451"/>
      <c r="R20" s="451"/>
    </row>
    <row r="21" spans="2:18">
      <c r="B21" s="416" t="s">
        <v>129</v>
      </c>
      <c r="C21" s="440"/>
      <c r="D21" s="441"/>
      <c r="E21" s="502"/>
      <c r="F21" s="503"/>
      <c r="G21" s="503"/>
      <c r="H21" s="503"/>
      <c r="I21" s="503"/>
      <c r="J21" s="503"/>
      <c r="K21" s="503"/>
      <c r="L21" s="503"/>
      <c r="M21" s="503"/>
      <c r="N21" s="503"/>
      <c r="O21" s="503"/>
      <c r="P21" s="452"/>
      <c r="Q21" s="452"/>
      <c r="R21" s="452"/>
    </row>
    <row r="22" spans="2:18">
      <c r="B22" s="17" t="s">
        <v>131</v>
      </c>
      <c r="C22" s="440"/>
      <c r="D22" s="441"/>
      <c r="E22" s="459"/>
      <c r="F22" s="459"/>
      <c r="G22" s="459"/>
      <c r="H22" s="459"/>
      <c r="I22" s="459"/>
      <c r="J22" s="459"/>
      <c r="K22" s="462"/>
      <c r="L22" s="462"/>
      <c r="M22" s="462"/>
      <c r="N22" s="462"/>
      <c r="O22" s="462"/>
      <c r="P22" s="454"/>
      <c r="Q22" s="454"/>
      <c r="R22" s="454"/>
    </row>
    <row r="23" spans="2:18">
      <c r="B23" s="17" t="s">
        <v>133</v>
      </c>
      <c r="C23" s="440"/>
      <c r="D23" s="441"/>
      <c r="E23" s="459"/>
      <c r="F23" s="459"/>
      <c r="G23" s="459"/>
      <c r="H23" s="459"/>
      <c r="I23" s="459"/>
      <c r="J23" s="459"/>
      <c r="K23" s="462"/>
      <c r="L23" s="462"/>
      <c r="M23" s="462"/>
      <c r="N23" s="462"/>
      <c r="O23" s="462"/>
      <c r="P23" s="458"/>
      <c r="Q23" s="458"/>
      <c r="R23" s="458"/>
    </row>
    <row r="24" spans="2:18">
      <c r="B24" s="17" t="s">
        <v>135</v>
      </c>
      <c r="C24" s="440"/>
      <c r="D24" s="441"/>
      <c r="E24" s="459"/>
      <c r="F24" s="459"/>
      <c r="G24" s="459"/>
      <c r="H24" s="459"/>
      <c r="I24" s="459"/>
      <c r="J24" s="459"/>
      <c r="K24" s="462"/>
      <c r="L24" s="462"/>
      <c r="M24" s="462"/>
      <c r="N24" s="462"/>
      <c r="O24" s="462"/>
      <c r="P24" s="457"/>
      <c r="Q24" s="457"/>
      <c r="R24" s="457"/>
    </row>
    <row r="25" spans="2:18">
      <c r="B25" s="17" t="s">
        <v>137</v>
      </c>
      <c r="C25" s="440"/>
      <c r="D25" s="441"/>
      <c r="E25" s="459"/>
      <c r="F25" s="459"/>
      <c r="G25" s="459"/>
      <c r="H25" s="459"/>
      <c r="I25" s="459"/>
      <c r="J25" s="459"/>
      <c r="K25" s="462"/>
      <c r="L25" s="462"/>
      <c r="M25" s="462"/>
      <c r="N25" s="462"/>
      <c r="O25" s="462"/>
      <c r="P25" s="457"/>
      <c r="Q25" s="457"/>
      <c r="R25" s="457"/>
    </row>
    <row r="26" spans="2:18">
      <c r="B26" s="17"/>
      <c r="C26" s="440"/>
      <c r="D26" s="441"/>
      <c r="E26" s="459"/>
      <c r="F26" s="459"/>
      <c r="G26" s="459"/>
      <c r="H26" s="459"/>
      <c r="I26" s="459"/>
      <c r="J26" s="459"/>
      <c r="K26" s="462"/>
      <c r="L26" s="462"/>
      <c r="M26" s="462"/>
      <c r="N26" s="462"/>
      <c r="O26" s="462"/>
      <c r="P26" s="462"/>
      <c r="Q26" s="462"/>
      <c r="R26" s="462"/>
    </row>
    <row r="27" spans="2:18">
      <c r="B27" s="439" t="s">
        <v>21</v>
      </c>
      <c r="C27" s="440"/>
      <c r="D27" s="441">
        <v>8</v>
      </c>
      <c r="E27" s="498"/>
      <c r="F27" s="468"/>
      <c r="G27" s="468"/>
      <c r="H27" s="468"/>
      <c r="I27" s="468"/>
      <c r="J27" s="468"/>
      <c r="K27" s="468"/>
      <c r="L27" s="468"/>
      <c r="M27" s="468"/>
      <c r="N27" s="468"/>
      <c r="O27" s="468"/>
      <c r="P27" s="468"/>
      <c r="Q27" s="468"/>
      <c r="R27" s="468"/>
    </row>
    <row r="28" spans="2:18">
      <c r="B28" s="416" t="s">
        <v>127</v>
      </c>
      <c r="C28" s="440"/>
      <c r="D28" s="441"/>
      <c r="E28" s="461"/>
      <c r="F28" s="461"/>
      <c r="G28" s="461"/>
      <c r="H28" s="461"/>
      <c r="I28" s="463"/>
      <c r="J28" s="463"/>
      <c r="K28" s="504"/>
      <c r="L28" s="504"/>
      <c r="M28" s="504"/>
      <c r="N28" s="504"/>
      <c r="O28" s="504"/>
      <c r="P28" s="504"/>
      <c r="Q28" s="504"/>
      <c r="R28" s="504"/>
    </row>
    <row r="29" spans="2:18">
      <c r="B29" s="416" t="s">
        <v>129</v>
      </c>
      <c r="C29" s="440"/>
      <c r="D29" s="441"/>
      <c r="E29" s="498"/>
      <c r="F29" s="468"/>
      <c r="G29" s="468"/>
      <c r="H29" s="468"/>
      <c r="I29" s="500"/>
      <c r="J29" s="500"/>
      <c r="K29" s="500"/>
      <c r="L29" s="500"/>
      <c r="M29" s="500"/>
      <c r="N29" s="500"/>
      <c r="O29" s="500"/>
      <c r="P29" s="500"/>
      <c r="Q29" s="500"/>
      <c r="R29" s="500"/>
    </row>
    <row r="30" spans="2:18">
      <c r="B30" s="17" t="s">
        <v>131</v>
      </c>
      <c r="C30" s="440"/>
      <c r="D30" s="441"/>
      <c r="E30" s="464"/>
      <c r="F30" s="464"/>
      <c r="G30" s="464"/>
      <c r="H30" s="464"/>
      <c r="I30" s="459"/>
      <c r="J30" s="459"/>
      <c r="K30" s="462"/>
      <c r="L30" s="462"/>
      <c r="M30" s="462"/>
      <c r="N30" s="462"/>
      <c r="O30" s="462"/>
      <c r="P30" s="462"/>
      <c r="Q30" s="462"/>
      <c r="R30" s="462"/>
    </row>
    <row r="31" spans="2:18">
      <c r="B31" s="17" t="s">
        <v>133</v>
      </c>
      <c r="C31" s="393"/>
      <c r="D31" s="394"/>
      <c r="E31" s="457"/>
      <c r="F31" s="457"/>
      <c r="G31" s="457"/>
      <c r="H31" s="457"/>
      <c r="I31" s="457"/>
      <c r="J31" s="465"/>
      <c r="K31" s="462"/>
      <c r="L31" s="462"/>
      <c r="M31" s="462"/>
      <c r="N31" s="462"/>
      <c r="O31" s="462"/>
      <c r="P31" s="530"/>
      <c r="Q31" s="530"/>
      <c r="R31" s="530"/>
    </row>
    <row r="32" spans="2:18">
      <c r="B32" s="17" t="s">
        <v>135</v>
      </c>
      <c r="C32" s="393"/>
      <c r="D32" s="394"/>
      <c r="E32" s="457"/>
      <c r="F32" s="457"/>
      <c r="G32" s="457"/>
      <c r="H32" s="457"/>
      <c r="I32" s="457"/>
      <c r="J32" s="465"/>
      <c r="K32" s="462"/>
      <c r="L32" s="462"/>
      <c r="M32" s="462"/>
      <c r="N32" s="462"/>
      <c r="O32" s="462"/>
      <c r="P32" s="530"/>
      <c r="Q32" s="530"/>
      <c r="R32" s="530"/>
    </row>
    <row r="33" spans="1:18">
      <c r="B33" s="17" t="s">
        <v>137</v>
      </c>
      <c r="C33" s="393"/>
      <c r="D33" s="394"/>
      <c r="E33" s="457"/>
      <c r="F33" s="457"/>
      <c r="G33" s="457"/>
      <c r="H33" s="457"/>
      <c r="I33" s="457"/>
      <c r="J33" s="465"/>
      <c r="K33" s="462"/>
      <c r="L33" s="462"/>
      <c r="M33" s="462"/>
      <c r="N33" s="462"/>
      <c r="O33" s="462"/>
      <c r="P33" s="462"/>
      <c r="Q33" s="462"/>
      <c r="R33" s="462"/>
    </row>
    <row r="34" spans="1:18">
      <c r="B34" s="17"/>
      <c r="C34" s="393"/>
      <c r="D34" s="394"/>
      <c r="E34" s="457"/>
      <c r="F34" s="457"/>
      <c r="G34" s="457"/>
      <c r="H34" s="457"/>
      <c r="I34" s="466"/>
      <c r="J34" s="467"/>
      <c r="K34" s="462"/>
      <c r="L34" s="462"/>
      <c r="M34" s="462"/>
      <c r="N34" s="462"/>
      <c r="O34" s="462"/>
      <c r="P34" s="462"/>
      <c r="Q34" s="462"/>
      <c r="R34" s="462"/>
    </row>
    <row r="35" spans="1:18" s="103" customFormat="1">
      <c r="B35" s="38" t="s">
        <v>28</v>
      </c>
      <c r="C35" s="418"/>
      <c r="D35" s="419" t="s">
        <v>29</v>
      </c>
      <c r="E35" s="468"/>
      <c r="F35" s="468"/>
      <c r="G35" s="468"/>
      <c r="H35" s="468"/>
      <c r="I35" s="468"/>
      <c r="J35" s="468"/>
      <c r="K35" s="468"/>
      <c r="L35" s="468"/>
      <c r="M35" s="468"/>
      <c r="N35" s="468"/>
      <c r="O35" s="468"/>
      <c r="P35" s="468"/>
      <c r="Q35" s="468"/>
      <c r="R35" s="468"/>
    </row>
    <row r="36" spans="1:18">
      <c r="B36" s="416" t="s">
        <v>127</v>
      </c>
      <c r="C36" s="417"/>
      <c r="D36" s="394"/>
      <c r="E36" s="451"/>
      <c r="F36" s="451"/>
      <c r="G36" s="451"/>
      <c r="H36" s="451"/>
      <c r="I36" s="451"/>
      <c r="J36" s="451"/>
      <c r="K36" s="451"/>
      <c r="L36" s="451"/>
      <c r="M36" s="451"/>
      <c r="N36" s="451"/>
      <c r="O36" s="451"/>
      <c r="P36" s="451"/>
      <c r="Q36" s="451"/>
      <c r="R36" s="451"/>
    </row>
    <row r="37" spans="1:18">
      <c r="B37" s="17" t="s">
        <v>198</v>
      </c>
      <c r="C37" s="393"/>
      <c r="D37" s="394">
        <v>9</v>
      </c>
      <c r="E37" s="469"/>
      <c r="F37" s="470"/>
      <c r="G37" s="471"/>
      <c r="H37" s="471"/>
      <c r="I37" s="470"/>
      <c r="J37" s="472"/>
      <c r="M37" s="462"/>
      <c r="N37" s="462"/>
      <c r="O37" s="462"/>
      <c r="P37" s="462"/>
      <c r="Q37" s="462"/>
      <c r="R37" s="462"/>
    </row>
    <row r="38" spans="1:18">
      <c r="B38" s="17" t="s">
        <v>199</v>
      </c>
      <c r="C38" s="393"/>
      <c r="D38" s="394">
        <v>4</v>
      </c>
      <c r="E38" s="473"/>
      <c r="F38" s="474"/>
      <c r="G38" s="474"/>
      <c r="H38" s="474"/>
      <c r="I38" s="474"/>
      <c r="J38" s="475"/>
      <c r="M38" s="462"/>
      <c r="N38" s="462"/>
      <c r="O38" s="462"/>
      <c r="P38" s="530"/>
      <c r="Q38" s="530"/>
      <c r="R38" s="530"/>
    </row>
    <row r="39" spans="1:18">
      <c r="B39" s="17"/>
      <c r="C39" s="393"/>
      <c r="D39" s="394"/>
      <c r="E39" s="454"/>
      <c r="F39" s="471"/>
      <c r="G39" s="471"/>
      <c r="H39" s="471"/>
      <c r="I39" s="471"/>
      <c r="J39" s="476"/>
      <c r="M39" s="462"/>
      <c r="P39" s="462"/>
      <c r="Q39" s="462"/>
      <c r="R39" s="462"/>
    </row>
    <row r="40" spans="1:18">
      <c r="B40" s="416" t="s">
        <v>129</v>
      </c>
      <c r="C40" s="417"/>
      <c r="D40" s="394"/>
      <c r="E40" s="477"/>
      <c r="F40" s="477"/>
      <c r="G40" s="477"/>
      <c r="H40" s="477"/>
      <c r="I40" s="477"/>
      <c r="J40" s="477"/>
      <c r="K40" s="477"/>
      <c r="L40" s="477"/>
      <c r="M40" s="477"/>
      <c r="N40" s="477"/>
      <c r="O40" s="477"/>
      <c r="P40" s="477"/>
      <c r="Q40" s="477"/>
      <c r="R40" s="477"/>
    </row>
    <row r="41" spans="1:18">
      <c r="B41" s="17" t="s">
        <v>131</v>
      </c>
      <c r="C41" s="393"/>
      <c r="D41" s="394"/>
      <c r="E41" s="478"/>
      <c r="F41" s="479"/>
      <c r="G41" s="479"/>
      <c r="H41" s="479"/>
      <c r="I41" s="480"/>
      <c r="J41" s="481"/>
      <c r="M41" s="462"/>
      <c r="N41" s="462"/>
      <c r="O41" s="462"/>
      <c r="P41" s="462"/>
      <c r="Q41" s="462"/>
      <c r="R41" s="462"/>
    </row>
    <row r="42" spans="1:18">
      <c r="B42" s="17" t="s">
        <v>133</v>
      </c>
      <c r="C42" s="393"/>
      <c r="D42" s="394">
        <v>5</v>
      </c>
      <c r="E42" s="482"/>
      <c r="F42" s="483"/>
      <c r="G42" s="483"/>
      <c r="H42" s="483"/>
      <c r="I42" s="484"/>
      <c r="J42" s="485"/>
      <c r="M42" s="462"/>
      <c r="N42" s="462"/>
      <c r="O42" s="462"/>
      <c r="P42" s="462"/>
      <c r="Q42" s="462"/>
      <c r="R42" s="462"/>
    </row>
    <row r="43" spans="1:18">
      <c r="B43" s="17" t="s">
        <v>135</v>
      </c>
      <c r="C43" s="393"/>
      <c r="D43" s="394">
        <v>6</v>
      </c>
      <c r="E43" s="486"/>
      <c r="F43" s="487"/>
      <c r="G43" s="487"/>
      <c r="H43" s="487"/>
      <c r="I43" s="487"/>
      <c r="J43" s="485"/>
      <c r="M43" s="462"/>
      <c r="N43" s="462"/>
      <c r="O43" s="462"/>
      <c r="P43" s="462"/>
      <c r="Q43" s="462"/>
      <c r="R43" s="462"/>
    </row>
    <row r="44" spans="1:18">
      <c r="B44" s="17" t="s">
        <v>137</v>
      </c>
      <c r="C44" s="393"/>
      <c r="D44" s="394">
        <v>7</v>
      </c>
      <c r="E44" s="486"/>
      <c r="F44" s="487"/>
      <c r="G44" s="487"/>
      <c r="H44" s="487"/>
      <c r="I44" s="487"/>
      <c r="J44" s="485"/>
      <c r="M44" s="462"/>
      <c r="N44" s="462"/>
      <c r="O44" s="462"/>
      <c r="P44" s="530"/>
      <c r="Q44" s="530"/>
      <c r="R44" s="530"/>
    </row>
    <row r="45" spans="1:18">
      <c r="B45" s="17"/>
      <c r="C45" s="393"/>
      <c r="D45" s="394"/>
      <c r="E45" s="457"/>
      <c r="F45" s="466"/>
      <c r="G45" s="466"/>
      <c r="H45" s="466"/>
      <c r="I45" s="466"/>
      <c r="J45" s="467"/>
      <c r="M45" s="462"/>
      <c r="P45" s="462"/>
      <c r="Q45" s="462"/>
      <c r="R45" s="462"/>
    </row>
    <row r="46" spans="1:18" s="103" customFormat="1">
      <c r="B46" s="38" t="s">
        <v>175</v>
      </c>
      <c r="C46" s="418"/>
      <c r="D46" s="419" t="s">
        <v>239</v>
      </c>
      <c r="E46" s="498"/>
      <c r="F46" s="468"/>
      <c r="G46" s="468"/>
      <c r="H46" s="468"/>
      <c r="I46" s="468"/>
      <c r="J46" s="468"/>
      <c r="K46" s="505"/>
      <c r="L46" s="505"/>
      <c r="M46" s="468"/>
      <c r="N46" s="468"/>
      <c r="O46" s="468"/>
      <c r="P46" s="468"/>
      <c r="Q46" s="468"/>
      <c r="R46" s="468"/>
    </row>
    <row r="47" spans="1:18" ht="13">
      <c r="A47" s="73"/>
      <c r="B47" s="416" t="s">
        <v>127</v>
      </c>
      <c r="C47" s="393"/>
      <c r="D47" s="168"/>
      <c r="E47" s="506"/>
      <c r="F47" s="507"/>
      <c r="G47" s="507"/>
      <c r="H47" s="507"/>
      <c r="I47" s="507"/>
      <c r="J47" s="507"/>
      <c r="K47" s="505"/>
      <c r="L47" s="505"/>
      <c r="M47" s="507"/>
      <c r="N47" s="507"/>
      <c r="O47" s="507"/>
      <c r="P47" s="507"/>
      <c r="Q47" s="507"/>
      <c r="R47" s="507"/>
    </row>
    <row r="48" spans="1:18" ht="13">
      <c r="A48" s="73"/>
      <c r="B48" s="17" t="s">
        <v>198</v>
      </c>
      <c r="C48" s="393"/>
      <c r="D48" s="168"/>
      <c r="E48" s="488"/>
      <c r="F48" s="488"/>
      <c r="G48" s="488"/>
      <c r="H48" s="488"/>
      <c r="I48" s="488"/>
      <c r="J48" s="488"/>
      <c r="K48" s="422"/>
      <c r="L48" s="422"/>
      <c r="M48" s="488"/>
      <c r="N48" s="488"/>
      <c r="O48" s="488"/>
      <c r="P48" s="488"/>
      <c r="Q48" s="488"/>
      <c r="R48" s="488"/>
    </row>
    <row r="49" spans="1:19" ht="13">
      <c r="A49" s="73"/>
      <c r="B49" s="17" t="s">
        <v>199</v>
      </c>
      <c r="C49" s="393"/>
      <c r="D49" s="420">
        <v>4</v>
      </c>
      <c r="E49" s="488"/>
      <c r="F49" s="488"/>
      <c r="G49" s="488"/>
      <c r="H49" s="488"/>
      <c r="I49" s="488"/>
      <c r="J49" s="488"/>
      <c r="K49" s="422"/>
      <c r="L49" s="422"/>
      <c r="M49" s="488"/>
      <c r="N49" s="488"/>
      <c r="O49" s="488"/>
      <c r="P49" s="488"/>
      <c r="Q49" s="488"/>
      <c r="R49" s="488"/>
    </row>
    <row r="50" spans="1:19" ht="13">
      <c r="A50" s="73"/>
      <c r="B50" s="17"/>
      <c r="C50" s="393"/>
      <c r="D50" s="420"/>
      <c r="E50" s="508"/>
      <c r="F50" s="508"/>
      <c r="G50" s="508"/>
      <c r="H50" s="508"/>
      <c r="I50" s="508"/>
      <c r="J50" s="508"/>
      <c r="K50" s="422"/>
      <c r="L50" s="422"/>
      <c r="M50" s="509"/>
      <c r="N50" s="509"/>
      <c r="O50" s="504"/>
      <c r="P50" s="504"/>
      <c r="Q50" s="504"/>
      <c r="R50" s="504"/>
    </row>
    <row r="51" spans="1:19" ht="13">
      <c r="A51" s="73"/>
      <c r="B51" s="416" t="s">
        <v>129</v>
      </c>
      <c r="C51" s="393"/>
      <c r="D51" s="420"/>
      <c r="E51" s="506"/>
      <c r="F51" s="507"/>
      <c r="G51" s="507"/>
      <c r="H51" s="507"/>
      <c r="I51" s="507"/>
      <c r="J51" s="507"/>
      <c r="K51" s="505"/>
      <c r="L51" s="505"/>
      <c r="M51" s="507"/>
      <c r="N51" s="507"/>
      <c r="O51" s="507"/>
      <c r="P51" s="507"/>
      <c r="Q51" s="507"/>
      <c r="R51" s="507"/>
    </row>
    <row r="52" spans="1:19" ht="13">
      <c r="A52" s="73"/>
      <c r="B52" s="17" t="s">
        <v>131</v>
      </c>
      <c r="C52" s="393"/>
      <c r="D52" s="420"/>
      <c r="E52" s="488"/>
      <c r="F52" s="488"/>
      <c r="G52" s="488"/>
      <c r="H52" s="488"/>
      <c r="I52" s="488"/>
      <c r="J52" s="488"/>
      <c r="K52" s="422"/>
      <c r="L52" s="422"/>
      <c r="M52" s="488"/>
      <c r="N52" s="488"/>
      <c r="O52" s="488"/>
      <c r="P52" s="488"/>
      <c r="Q52" s="488"/>
      <c r="R52" s="488"/>
    </row>
    <row r="53" spans="1:19" ht="13">
      <c r="A53" s="73"/>
      <c r="B53" s="17" t="s">
        <v>133</v>
      </c>
      <c r="C53" s="393"/>
      <c r="D53" s="420">
        <v>5</v>
      </c>
      <c r="E53" s="488"/>
      <c r="F53" s="488"/>
      <c r="G53" s="488"/>
      <c r="H53" s="488"/>
      <c r="I53" s="488"/>
      <c r="J53" s="488"/>
      <c r="K53" s="422"/>
      <c r="L53" s="422"/>
      <c r="M53" s="488"/>
      <c r="N53" s="488"/>
      <c r="O53" s="488"/>
      <c r="P53" s="488"/>
      <c r="Q53" s="488"/>
      <c r="R53" s="488"/>
    </row>
    <row r="54" spans="1:19" ht="13">
      <c r="A54" s="73"/>
      <c r="B54" s="17" t="s">
        <v>135</v>
      </c>
      <c r="C54" s="393"/>
      <c r="D54" s="420">
        <v>6</v>
      </c>
      <c r="E54" s="488"/>
      <c r="F54" s="488"/>
      <c r="G54" s="488"/>
      <c r="H54" s="488"/>
      <c r="I54" s="488"/>
      <c r="J54" s="488"/>
      <c r="K54" s="422"/>
      <c r="L54" s="422"/>
      <c r="M54" s="488"/>
      <c r="N54" s="488"/>
      <c r="O54" s="488"/>
      <c r="P54" s="488"/>
      <c r="Q54" s="488"/>
      <c r="R54" s="488"/>
    </row>
    <row r="55" spans="1:19" ht="13">
      <c r="A55" s="73"/>
      <c r="B55" s="17" t="s">
        <v>137</v>
      </c>
      <c r="C55" s="393"/>
      <c r="D55" s="420">
        <v>7</v>
      </c>
      <c r="E55" s="488"/>
      <c r="F55" s="488"/>
      <c r="G55" s="488"/>
      <c r="H55" s="488"/>
      <c r="I55" s="488"/>
      <c r="J55" s="488"/>
      <c r="K55" s="422"/>
      <c r="L55" s="422"/>
      <c r="M55" s="488"/>
      <c r="N55" s="488"/>
      <c r="O55" s="488"/>
      <c r="P55" s="488"/>
      <c r="Q55" s="488"/>
      <c r="R55" s="488"/>
    </row>
    <row r="56" spans="1:19" ht="13">
      <c r="A56" s="73"/>
      <c r="B56" s="56"/>
      <c r="C56" s="421"/>
      <c r="D56" s="191"/>
      <c r="E56" s="489"/>
      <c r="F56" s="489"/>
      <c r="G56" s="489"/>
      <c r="H56" s="489"/>
      <c r="I56" s="489"/>
      <c r="J56" s="489"/>
      <c r="K56" s="509"/>
      <c r="L56" s="509"/>
      <c r="M56" s="509"/>
      <c r="N56" s="509"/>
      <c r="O56" s="504"/>
      <c r="P56" s="504"/>
      <c r="Q56" s="504"/>
      <c r="R56" s="504"/>
    </row>
    <row r="57" spans="1:19" ht="13">
      <c r="A57" s="73"/>
      <c r="B57" s="74"/>
      <c r="C57" s="73"/>
      <c r="D57" s="105"/>
      <c r="E57" s="462"/>
      <c r="F57" s="462"/>
      <c r="G57" s="462"/>
      <c r="H57" s="462"/>
      <c r="I57" s="462"/>
      <c r="J57" s="462"/>
      <c r="K57" s="462"/>
      <c r="L57" s="462"/>
      <c r="M57" s="462"/>
      <c r="N57" s="462"/>
      <c r="O57" s="462"/>
      <c r="P57" s="462"/>
      <c r="Q57" s="462"/>
      <c r="R57" s="462"/>
      <c r="S57" s="462"/>
    </row>
    <row r="58" spans="1:19">
      <c r="B58" s="62" t="s">
        <v>205</v>
      </c>
      <c r="C58" s="194"/>
      <c r="D58" s="195"/>
      <c r="E58" s="490">
        <v>1980</v>
      </c>
      <c r="F58" s="490">
        <v>1985</v>
      </c>
      <c r="G58" s="490">
        <v>1990</v>
      </c>
      <c r="H58" s="490">
        <v>1995</v>
      </c>
      <c r="I58" s="490">
        <v>1999</v>
      </c>
      <c r="J58" s="491">
        <v>2000</v>
      </c>
      <c r="K58" s="490">
        <v>2001</v>
      </c>
      <c r="L58" s="491">
        <v>2002</v>
      </c>
      <c r="M58" s="490">
        <v>2003</v>
      </c>
      <c r="N58" s="491">
        <v>2004</v>
      </c>
      <c r="O58" s="490">
        <v>2005</v>
      </c>
      <c r="P58" s="490">
        <v>2006</v>
      </c>
      <c r="Q58" s="490">
        <v>2007</v>
      </c>
      <c r="R58" s="490">
        <v>2008</v>
      </c>
    </row>
    <row r="59" spans="1:19" ht="48.75" customHeight="1">
      <c r="B59" s="242">
        <v>1</v>
      </c>
      <c r="C59" s="196" t="s">
        <v>30</v>
      </c>
      <c r="D59" s="390"/>
      <c r="E59" s="492"/>
      <c r="F59" s="492"/>
      <c r="G59" s="492"/>
      <c r="H59" s="492"/>
      <c r="I59" s="492"/>
      <c r="J59" s="492"/>
      <c r="K59" s="492"/>
      <c r="L59" s="492"/>
      <c r="M59" s="492"/>
      <c r="N59" s="492"/>
      <c r="O59" s="492"/>
      <c r="P59" s="492"/>
      <c r="Q59" s="492"/>
      <c r="R59" s="492"/>
    </row>
    <row r="60" spans="1:19" ht="48.75" customHeight="1">
      <c r="B60" s="246">
        <v>2</v>
      </c>
      <c r="C60" s="247" t="s">
        <v>200</v>
      </c>
      <c r="D60" s="248"/>
      <c r="E60" s="493"/>
      <c r="F60" s="493"/>
      <c r="G60" s="493"/>
      <c r="H60" s="493"/>
      <c r="I60" s="493"/>
      <c r="J60" s="493"/>
      <c r="K60" s="493"/>
      <c r="L60" s="493"/>
      <c r="M60" s="493"/>
      <c r="N60" s="493"/>
      <c r="O60" s="493"/>
      <c r="P60" s="493"/>
      <c r="Q60" s="493"/>
      <c r="R60" s="493"/>
    </row>
    <row r="61" spans="1:19" ht="48.75" customHeight="1">
      <c r="B61" s="251">
        <v>3</v>
      </c>
      <c r="C61" s="247" t="s">
        <v>63</v>
      </c>
      <c r="D61" s="253"/>
      <c r="E61" s="494"/>
      <c r="F61" s="494"/>
      <c r="G61" s="494"/>
      <c r="H61" s="494"/>
      <c r="I61" s="494"/>
      <c r="J61" s="494"/>
      <c r="K61" s="494"/>
      <c r="L61" s="494"/>
      <c r="M61" s="494"/>
      <c r="N61" s="494"/>
      <c r="O61" s="494"/>
      <c r="P61" s="494"/>
      <c r="Q61" s="494"/>
      <c r="R61" s="494"/>
    </row>
    <row r="62" spans="1:19" ht="13">
      <c r="A62" s="73"/>
      <c r="B62" s="74"/>
      <c r="C62" s="1"/>
      <c r="D62" s="2"/>
      <c r="E62" s="443"/>
      <c r="F62" s="443"/>
      <c r="G62" s="443"/>
      <c r="H62" s="443"/>
      <c r="I62" s="443"/>
      <c r="J62" s="443"/>
      <c r="K62" s="443"/>
    </row>
    <row r="63" spans="1:19" ht="11.25" customHeight="1">
      <c r="B63" s="219" t="s">
        <v>210</v>
      </c>
      <c r="C63" s="77"/>
      <c r="D63" s="78"/>
      <c r="E63" s="495"/>
      <c r="F63" s="495"/>
      <c r="G63" s="495"/>
      <c r="H63" s="495"/>
      <c r="I63" s="495"/>
      <c r="J63" s="496"/>
    </row>
    <row r="64" spans="1:19" ht="11.25" customHeight="1">
      <c r="B64" s="510" t="s">
        <v>211</v>
      </c>
      <c r="C64" s="157" t="s">
        <v>212</v>
      </c>
      <c r="D64" s="158"/>
      <c r="E64" s="511"/>
      <c r="F64" s="511"/>
      <c r="G64" s="511"/>
      <c r="H64" s="511"/>
      <c r="I64" s="511"/>
      <c r="J64" s="512"/>
    </row>
    <row r="65" spans="1:10" ht="13.5" customHeight="1">
      <c r="B65" s="513">
        <v>1</v>
      </c>
      <c r="C65" s="673"/>
      <c r="D65" s="674"/>
      <c r="E65" s="674"/>
      <c r="F65" s="674"/>
      <c r="G65" s="674"/>
      <c r="H65" s="674"/>
      <c r="I65" s="674"/>
      <c r="J65" s="675"/>
    </row>
    <row r="66" spans="1:10" ht="13.5" customHeight="1">
      <c r="B66" s="514">
        <v>2</v>
      </c>
      <c r="C66" s="676"/>
      <c r="D66" s="677"/>
      <c r="E66" s="677"/>
      <c r="F66" s="677"/>
      <c r="G66" s="677"/>
      <c r="H66" s="677"/>
      <c r="I66" s="677"/>
      <c r="J66" s="678"/>
    </row>
    <row r="67" spans="1:10" ht="13">
      <c r="B67" s="515">
        <v>3</v>
      </c>
      <c r="C67" s="676"/>
      <c r="D67" s="677"/>
      <c r="E67" s="677"/>
      <c r="F67" s="677"/>
      <c r="G67" s="677"/>
      <c r="H67" s="677"/>
      <c r="I67" s="677"/>
      <c r="J67" s="678"/>
    </row>
    <row r="68" spans="1:10" ht="64.5" customHeight="1">
      <c r="B68" s="514">
        <v>4</v>
      </c>
      <c r="C68" s="681"/>
      <c r="D68" s="681"/>
      <c r="E68" s="681"/>
      <c r="F68" s="681"/>
      <c r="G68" s="681"/>
      <c r="H68" s="681"/>
      <c r="I68" s="681"/>
      <c r="J68" s="682"/>
    </row>
    <row r="69" spans="1:10" ht="27" customHeight="1">
      <c r="B69" s="514">
        <v>5</v>
      </c>
      <c r="C69" s="681"/>
      <c r="D69" s="681"/>
      <c r="E69" s="681"/>
      <c r="F69" s="681"/>
      <c r="G69" s="681"/>
      <c r="H69" s="681"/>
      <c r="I69" s="681"/>
      <c r="J69" s="682"/>
    </row>
    <row r="70" spans="1:10" ht="13">
      <c r="B70" s="515">
        <v>6</v>
      </c>
      <c r="C70" s="676"/>
      <c r="D70" s="676"/>
      <c r="E70" s="676"/>
      <c r="F70" s="676"/>
      <c r="G70" s="676"/>
      <c r="H70" s="676"/>
      <c r="I70" s="676"/>
      <c r="J70" s="683"/>
    </row>
    <row r="71" spans="1:10" ht="42" customHeight="1">
      <c r="B71" s="515">
        <v>7</v>
      </c>
      <c r="C71" s="676"/>
      <c r="D71" s="676"/>
      <c r="E71" s="676"/>
      <c r="F71" s="676"/>
      <c r="G71" s="676"/>
      <c r="H71" s="676"/>
      <c r="I71" s="676"/>
      <c r="J71" s="683"/>
    </row>
    <row r="72" spans="1:10" ht="25.5" customHeight="1">
      <c r="B72" s="515">
        <v>8</v>
      </c>
      <c r="C72" s="679"/>
      <c r="D72" s="679"/>
      <c r="E72" s="679"/>
      <c r="F72" s="679"/>
      <c r="G72" s="679"/>
      <c r="H72" s="679"/>
      <c r="I72" s="679"/>
      <c r="J72" s="680"/>
    </row>
    <row r="73" spans="1:10" ht="25.5" customHeight="1">
      <c r="B73" s="515">
        <v>9</v>
      </c>
      <c r="C73" s="679"/>
      <c r="D73" s="679"/>
      <c r="E73" s="679"/>
      <c r="F73" s="679"/>
      <c r="G73" s="679"/>
      <c r="H73" s="679"/>
      <c r="I73" s="679"/>
      <c r="J73" s="680"/>
    </row>
    <row r="74" spans="1:10" ht="13">
      <c r="A74" s="73"/>
      <c r="B74" s="516">
        <v>10</v>
      </c>
      <c r="C74" s="517"/>
      <c r="D74" s="518"/>
      <c r="E74" s="519"/>
      <c r="F74" s="519"/>
      <c r="G74" s="519"/>
      <c r="H74" s="519"/>
      <c r="I74" s="519"/>
      <c r="J74" s="520"/>
    </row>
    <row r="75" spans="1:10" ht="13">
      <c r="A75" s="73"/>
      <c r="B75" s="521"/>
      <c r="C75" s="517"/>
      <c r="D75" s="518"/>
      <c r="E75" s="519"/>
      <c r="F75" s="519"/>
      <c r="G75" s="519"/>
      <c r="H75" s="519"/>
      <c r="I75" s="519"/>
      <c r="J75" s="520"/>
    </row>
    <row r="76" spans="1:10" ht="13">
      <c r="A76" s="73"/>
      <c r="B76" s="522"/>
      <c r="C76" s="523"/>
      <c r="D76" s="524"/>
      <c r="E76" s="525"/>
      <c r="F76" s="525"/>
      <c r="G76" s="525"/>
      <c r="H76" s="525"/>
      <c r="I76" s="525"/>
      <c r="J76" s="526"/>
    </row>
    <row r="77" spans="1:10" ht="13">
      <c r="A77" s="73"/>
      <c r="B77" s="73"/>
      <c r="C77" s="73"/>
      <c r="D77" s="105"/>
    </row>
    <row r="78" spans="1:10" ht="13">
      <c r="A78" s="73"/>
      <c r="B78" s="73"/>
      <c r="C78" s="73"/>
      <c r="D78" s="105"/>
    </row>
    <row r="79" spans="1:10" ht="13">
      <c r="A79" s="73"/>
      <c r="B79" s="73"/>
      <c r="C79" s="73"/>
      <c r="D79" s="105"/>
    </row>
    <row r="80" spans="1:10" ht="13">
      <c r="A80" s="73"/>
      <c r="B80" s="73"/>
      <c r="C80" s="73"/>
      <c r="D80" s="105"/>
    </row>
    <row r="81" spans="1:4" ht="13">
      <c r="A81" s="73"/>
      <c r="B81" s="73"/>
      <c r="C81" s="73"/>
      <c r="D81" s="105"/>
    </row>
    <row r="82" spans="1:4" ht="13">
      <c r="A82" s="73"/>
      <c r="B82" s="73"/>
      <c r="C82" s="73"/>
      <c r="D82" s="105"/>
    </row>
    <row r="83" spans="1:4" ht="13">
      <c r="A83" s="73"/>
      <c r="B83" s="73"/>
      <c r="C83" s="73"/>
      <c r="D83" s="105"/>
    </row>
    <row r="84" spans="1:4" ht="13">
      <c r="A84" s="73"/>
      <c r="B84" s="73"/>
      <c r="C84" s="73"/>
      <c r="D84" s="105"/>
    </row>
    <row r="85" spans="1:4" ht="13">
      <c r="A85" s="73"/>
      <c r="B85" s="73"/>
      <c r="C85" s="73"/>
      <c r="D85" s="105"/>
    </row>
    <row r="86" spans="1:4" ht="13">
      <c r="A86" s="73"/>
      <c r="B86" s="73"/>
      <c r="C86" s="73"/>
      <c r="D86" s="105"/>
    </row>
    <row r="87" spans="1:4" ht="13">
      <c r="A87" s="73"/>
      <c r="B87" s="73"/>
      <c r="C87" s="73"/>
      <c r="D87" s="105"/>
    </row>
  </sheetData>
  <mergeCells count="12">
    <mergeCell ref="B2:O2"/>
    <mergeCell ref="H9:H10"/>
    <mergeCell ref="C65:J65"/>
    <mergeCell ref="C66:J66"/>
    <mergeCell ref="C73:J73"/>
    <mergeCell ref="B6:O6"/>
    <mergeCell ref="C69:J69"/>
    <mergeCell ref="C70:J70"/>
    <mergeCell ref="C71:J71"/>
    <mergeCell ref="C72:J72"/>
    <mergeCell ref="C67:J67"/>
    <mergeCell ref="C68:J68"/>
  </mergeCells>
  <phoneticPr fontId="19" type="noConversion"/>
  <pageMargins left="0.75" right="0.75" top="1" bottom="1" header="0" footer="0"/>
  <headerFooter alignWithMargins="0"/>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2:E7"/>
  <sheetViews>
    <sheetView workbookViewId="0">
      <selection activeCell="B1" sqref="B1"/>
    </sheetView>
  </sheetViews>
  <sheetFormatPr baseColWidth="10" defaultColWidth="11.5" defaultRowHeight="11"/>
  <cols>
    <col min="1" max="1" width="1.33203125" style="114" customWidth="1"/>
    <col min="2" max="2" width="25.83203125" style="431" customWidth="1"/>
    <col min="3" max="3" width="55.83203125" style="431" customWidth="1"/>
    <col min="4" max="4" width="19.83203125" style="431" customWidth="1"/>
    <col min="5" max="5" width="15.1640625" style="431" customWidth="1"/>
    <col min="6" max="16384" width="11.5" style="114"/>
  </cols>
  <sheetData>
    <row r="2" spans="2:5" s="101" customFormat="1" ht="27" thickBot="1">
      <c r="B2" s="429" t="s">
        <v>13</v>
      </c>
      <c r="C2" s="429" t="s">
        <v>14</v>
      </c>
      <c r="D2" s="429" t="s">
        <v>15</v>
      </c>
      <c r="E2" s="429" t="s">
        <v>16</v>
      </c>
    </row>
    <row r="3" spans="2:5">
      <c r="B3" s="430"/>
      <c r="D3" s="430"/>
    </row>
    <row r="4" spans="2:5" ht="77.25" customHeight="1">
      <c r="B4" s="432" t="s">
        <v>51</v>
      </c>
      <c r="C4" s="552" t="s">
        <v>6</v>
      </c>
      <c r="D4" s="432" t="s">
        <v>52</v>
      </c>
      <c r="E4" s="432" t="s">
        <v>59</v>
      </c>
    </row>
    <row r="5" spans="2:5" ht="15" customHeight="1">
      <c r="C5" s="553" t="s">
        <v>50</v>
      </c>
    </row>
    <row r="6" spans="2:5" ht="52">
      <c r="B6" s="432" t="s">
        <v>56</v>
      </c>
      <c r="C6" s="552" t="s">
        <v>60</v>
      </c>
      <c r="D6" s="432" t="s">
        <v>57</v>
      </c>
      <c r="E6" s="432" t="s">
        <v>59</v>
      </c>
    </row>
    <row r="7" spans="2:5" ht="12.75">
      <c r="C7" s="433" t="s">
        <v>58</v>
      </c>
    </row>
  </sheetData>
  <phoneticPr fontId="19" type="noConversion"/>
  <hyperlinks>
    <hyperlink ref="C5" r:id="rId1"/>
  </hyperlinks>
  <pageMargins left="0.75" right="0.75" top="1" bottom="1" header="0" footer="0"/>
  <headerFooter alignWithMargins="0"/>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2:D9"/>
  <sheetViews>
    <sheetView workbookViewId="0">
      <selection activeCell="B1" sqref="B1"/>
    </sheetView>
  </sheetViews>
  <sheetFormatPr baseColWidth="10" defaultColWidth="11.5" defaultRowHeight="12"/>
  <cols>
    <col min="1" max="1" width="2.6640625" customWidth="1"/>
    <col min="2" max="2" width="9.5" customWidth="1"/>
    <col min="3" max="3" width="74.5" customWidth="1"/>
    <col min="4" max="4" width="66.1640625" bestFit="1" customWidth="1"/>
  </cols>
  <sheetData>
    <row r="2" spans="2:4">
      <c r="B2" s="684" t="s">
        <v>0</v>
      </c>
      <c r="C2" s="685"/>
      <c r="D2" s="686"/>
    </row>
    <row r="3" spans="2:4">
      <c r="B3" s="434"/>
    </row>
    <row r="4" spans="2:4">
      <c r="B4" s="435" t="s">
        <v>17</v>
      </c>
      <c r="C4" s="436" t="s">
        <v>18</v>
      </c>
      <c r="D4" s="436" t="s">
        <v>19</v>
      </c>
    </row>
    <row r="5" spans="2:4" ht="13.5" customHeight="1">
      <c r="C5" s="437" t="s">
        <v>61</v>
      </c>
      <c r="D5" s="423" t="s">
        <v>62</v>
      </c>
    </row>
    <row r="6" spans="2:4" ht="48">
      <c r="C6" s="554" t="s">
        <v>7</v>
      </c>
    </row>
    <row r="7" spans="2:4">
      <c r="C7" s="103"/>
    </row>
    <row r="8" spans="2:4">
      <c r="C8" s="103"/>
      <c r="D8" s="423"/>
    </row>
    <row r="9" spans="2:4" ht="39.75" customHeight="1">
      <c r="C9" s="438"/>
    </row>
  </sheetData>
  <mergeCells count="1">
    <mergeCell ref="B2:D2"/>
  </mergeCells>
  <phoneticPr fontId="19" type="noConversion"/>
  <hyperlinks>
    <hyperlink ref="D5" r:id="rId1"/>
  </hyperlinks>
  <pageMargins left="0.75" right="0.75" top="1" bottom="1" header="0" footer="0"/>
  <headerFooter alignWithMargins="0"/>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Index</vt:lpstr>
      <vt:lpstr>I. Institutions</vt:lpstr>
      <vt:lpstr>II.Enrollments</vt:lpstr>
      <vt:lpstr>III.Faculty</vt:lpstr>
      <vt:lpstr>IV.Revenues</vt:lpstr>
      <vt:lpstr>V. Internet Sources</vt:lpstr>
      <vt:lpstr>List of Private Institutions</vt:lpstr>
    </vt:vector>
  </TitlesOfParts>
  <Company>ITC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dc:creator>
  <cp:lastModifiedBy>Paulina Berrios</cp:lastModifiedBy>
  <cp:lastPrinted>2011-09-15T23:39:05Z</cp:lastPrinted>
  <dcterms:created xsi:type="dcterms:W3CDTF">2009-09-27T20:08:44Z</dcterms:created>
  <dcterms:modified xsi:type="dcterms:W3CDTF">2012-09-10T23:44:13Z</dcterms:modified>
</cp:coreProperties>
</file>